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defaultThemeVersion="124226"/>
  <mc:AlternateContent xmlns:mc="http://schemas.openxmlformats.org/markup-compatibility/2006">
    <mc:Choice Requires="x15">
      <x15ac:absPath xmlns:x15ac="http://schemas.microsoft.com/office/spreadsheetml/2010/11/ac" url="Z:\Neil\EIP\"/>
    </mc:Choice>
  </mc:AlternateContent>
  <xr:revisionPtr revIDLastSave="0" documentId="13_ncr:1_{040ED36C-B5E2-4989-B69D-B211966D054C}" xr6:coauthVersionLast="47" xr6:coauthVersionMax="47" xr10:uidLastSave="{00000000-0000-0000-0000-000000000000}"/>
  <bookViews>
    <workbookView xWindow="29475" yWindow="645" windowWidth="26565" windowHeight="14190" xr2:uid="{00000000-000D-0000-FFFF-FFFF00000000}"/>
  </bookViews>
  <sheets>
    <sheet name="1.Background" sheetId="5" r:id="rId1"/>
    <sheet name="2.How to Use" sheetId="8" r:id="rId2"/>
    <sheet name="3.Assessment Tool" sheetId="1" r:id="rId3"/>
    <sheet name="4. Output" sheetId="12" r:id="rId4"/>
    <sheet name="List of non yes" sheetId="15" state="hidden" r:id="rId5"/>
    <sheet name="5.Results" sheetId="10" r:id="rId6"/>
    <sheet name="6.Action Planning " sheetId="17" r:id="rId7"/>
    <sheet name="Sheet1" sheetId="18" r:id="rId8"/>
    <sheet name="Sheet2" sheetId="19" r:id="rId9"/>
  </sheets>
  <externalReferences>
    <externalReference r:id="rId10"/>
    <externalReference r:id="rId11"/>
    <externalReference r:id="rId12"/>
  </externalReferences>
  <definedNames>
    <definedName name="_xlnm._FilterDatabase" localSheetId="3" hidden="1">'4. Output'!$A$2:$K$202</definedName>
    <definedName name="_xlnm._FilterDatabase" localSheetId="8" hidden="1">Sheet2!$A$2:$O$202</definedName>
    <definedName name="CCGCode">'[1]National ListVal'!$I$19</definedName>
    <definedName name="CCGList">OFFSET('[1]National ListVal'!$O$27,0,0,'[1]National ListVal'!$O$26,1)</definedName>
    <definedName name="CCGListval" localSheetId="1">OFFSET(#REF!,0,0,#REF!+1,)</definedName>
    <definedName name="CCGListval" localSheetId="6">OFFSET(#REF!,0,0,#REF!+1,)</definedName>
    <definedName name="CCGListval">OFFSET(#REF!,0,0,#REF!+1,)</definedName>
    <definedName name="CCGName">'[1]National ListVal'!$I$18</definedName>
    <definedName name="CCGSelector">'[1]National ListVal'!$I$17</definedName>
    <definedName name="ContractsListval" localSheetId="1">OFFSET(#REF!,0,0,#REF!)</definedName>
    <definedName name="ContractsListval" localSheetId="6">OFFSET(#REF!,0,0,#REF!)</definedName>
    <definedName name="ContractsListval">OFFSET(#REF!,0,0,#REF!)</definedName>
    <definedName name="DCOListval" localSheetId="1">OFFSET(#REF!,0,0,#REF!, )</definedName>
    <definedName name="DCOListval" localSheetId="6">OFFSET(#REF!,0,0,#REF!, )</definedName>
    <definedName name="DCOListval">OFFSET(#REF!,0,0,#REF!, )</definedName>
    <definedName name="DCOSTPList" localSheetId="6">IF([0]!TypeSelector=1,OFFSET('[1]National ListVal'!$L$27,0,0,'[1]National ListVal'!$L$26,1),OFFSET('[1]National ListVal'!$I$27,0,0,'[1]National ListVal'!$I$26,1))</definedName>
    <definedName name="DCOSTPList">IF(TypeSelector=1,OFFSET('[1]National ListVal'!$L$27,0,0,'[1]National ListVal'!$L$26,1),OFFSET('[1]National ListVal'!$I$27,0,0,'[1]National ListVal'!$I$26,1))</definedName>
    <definedName name="DCOSTPMax">'[1]National ListVal'!$I$22</definedName>
    <definedName name="DCOSTPName">'[1]National ListVal'!$I$13</definedName>
    <definedName name="DCOSTPSelector">'[1]National ListVal'!$I$12</definedName>
    <definedName name="GPListVal" localSheetId="1">OFFSET(#REF!,0,0,#REF!,)</definedName>
    <definedName name="GPListVal" localSheetId="6">OFFSET(#REF!,0,0,#REF!,)</definedName>
    <definedName name="GPListVal">OFFSET(#REF!,0,0,#REF!,)</definedName>
    <definedName name="_xlnm.Print_Area" localSheetId="0">'1.Background'!$A$1:$C$56</definedName>
    <definedName name="_xlnm.Print_Area" localSheetId="1">'2.How to Use'!$A$1:$C$2</definedName>
    <definedName name="_xlnm.Print_Area" localSheetId="2">'3.Assessment Tool'!$A$1:$R$44</definedName>
    <definedName name="Range10">[2]ListVal!$AD$4:$AD$6</definedName>
    <definedName name="RegionCode">'[1]National ListVal'!$I$9</definedName>
    <definedName name="RegionList">'[1]National ListVal'!$C$3:$C$8</definedName>
    <definedName name="RegionName">'[1]National ListVal'!$I$8</definedName>
    <definedName name="RegionSelector">'[1]National ListVal'!$I$7</definedName>
    <definedName name="SelectedCCG" localSheetId="1">#REF!</definedName>
    <definedName name="SelectedCCG" localSheetId="6">#REF!</definedName>
    <definedName name="SelectedCCG">#REF!</definedName>
    <definedName name="SelectedDCO" localSheetId="1">#REF!</definedName>
    <definedName name="SelectedDCO" localSheetId="6">#REF!</definedName>
    <definedName name="SelectedDCO">#REF!</definedName>
    <definedName name="SelectedRegion" localSheetId="1">#REF!</definedName>
    <definedName name="SelectedRegion" localSheetId="6">#REF!</definedName>
    <definedName name="SelectedRegion">#REF!</definedName>
    <definedName name="Status">[3]Dropdowns!$C$2:$C$4</definedName>
    <definedName name="TypeList">'[1]National ListVal'!$B$70:$B$71</definedName>
    <definedName name="TypeSelector">'[1]National ListVal'!$I$3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9" i="12" l="1"/>
  <c r="H200" i="12"/>
  <c r="H201" i="12"/>
  <c r="H202" i="12"/>
  <c r="H190" i="12"/>
  <c r="H191" i="12"/>
  <c r="H192" i="12"/>
  <c r="H193" i="12"/>
  <c r="H194" i="12"/>
  <c r="H195" i="12"/>
  <c r="H196" i="12"/>
  <c r="H197" i="12"/>
  <c r="H198" i="12"/>
  <c r="H183" i="12"/>
  <c r="H184" i="12"/>
  <c r="H185" i="12"/>
  <c r="H186" i="12"/>
  <c r="H187" i="12"/>
  <c r="H188" i="12"/>
  <c r="H189" i="12"/>
  <c r="H176" i="12"/>
  <c r="H177" i="12"/>
  <c r="H178" i="12"/>
  <c r="H179" i="12"/>
  <c r="H180" i="12"/>
  <c r="H181" i="12"/>
  <c r="H182" i="12"/>
  <c r="H170" i="12"/>
  <c r="H171" i="12"/>
  <c r="H172" i="12"/>
  <c r="H173" i="12"/>
  <c r="H174" i="12"/>
  <c r="H175" i="12"/>
  <c r="H167" i="12"/>
  <c r="H168" i="12"/>
  <c r="H169" i="12"/>
  <c r="H162" i="12"/>
  <c r="H163" i="12"/>
  <c r="H164" i="12"/>
  <c r="H165" i="12"/>
  <c r="H166" i="12"/>
  <c r="H155" i="12"/>
  <c r="H156" i="12"/>
  <c r="H157" i="12"/>
  <c r="H158" i="12"/>
  <c r="H159" i="12"/>
  <c r="H160" i="12"/>
  <c r="H161" i="12"/>
  <c r="H149" i="12"/>
  <c r="H150" i="12"/>
  <c r="H151" i="12"/>
  <c r="H152" i="12"/>
  <c r="H153" i="12"/>
  <c r="H154" i="12"/>
  <c r="H144" i="12"/>
  <c r="H145" i="12"/>
  <c r="H146" i="12"/>
  <c r="H147" i="12"/>
  <c r="H148" i="12"/>
  <c r="H139" i="12"/>
  <c r="H140" i="12"/>
  <c r="H141" i="12"/>
  <c r="H142" i="12"/>
  <c r="H143" i="12"/>
  <c r="H133" i="12"/>
  <c r="H134" i="12"/>
  <c r="H135" i="12"/>
  <c r="H136" i="12"/>
  <c r="H137" i="12"/>
  <c r="H138" i="12"/>
  <c r="H124" i="12"/>
  <c r="H125" i="12"/>
  <c r="H126" i="12"/>
  <c r="H127" i="12"/>
  <c r="H128" i="12"/>
  <c r="H129" i="12"/>
  <c r="H130" i="12"/>
  <c r="H131" i="12"/>
  <c r="H132" i="12"/>
  <c r="H118" i="12"/>
  <c r="H119" i="12"/>
  <c r="H120" i="12"/>
  <c r="H121" i="12"/>
  <c r="H122" i="12"/>
  <c r="H123" i="12"/>
  <c r="H112" i="12"/>
  <c r="H113" i="12"/>
  <c r="H114" i="12"/>
  <c r="H115" i="12"/>
  <c r="H116" i="12"/>
  <c r="H117" i="12"/>
  <c r="H107" i="12"/>
  <c r="H108" i="12"/>
  <c r="H109" i="12"/>
  <c r="H110" i="12"/>
  <c r="H111" i="12"/>
  <c r="H102" i="12"/>
  <c r="H103" i="12"/>
  <c r="H104" i="12"/>
  <c r="H105" i="12"/>
  <c r="H106" i="12"/>
  <c r="H96" i="12"/>
  <c r="H97" i="12"/>
  <c r="H98" i="12"/>
  <c r="H99" i="12"/>
  <c r="H100" i="12"/>
  <c r="H101" i="12"/>
  <c r="H91" i="12"/>
  <c r="H92" i="12"/>
  <c r="H93" i="12"/>
  <c r="H94" i="12"/>
  <c r="H95" i="12"/>
  <c r="H86" i="12"/>
  <c r="H87" i="12"/>
  <c r="H88" i="12"/>
  <c r="H89" i="12"/>
  <c r="H90" i="12"/>
  <c r="H83" i="12"/>
  <c r="H84" i="12"/>
  <c r="H85" i="12"/>
  <c r="H78" i="12"/>
  <c r="H79" i="12"/>
  <c r="H80" i="12"/>
  <c r="H81" i="12"/>
  <c r="H82" i="12"/>
  <c r="H73" i="12"/>
  <c r="H74" i="12"/>
  <c r="H75" i="12"/>
  <c r="H76" i="12"/>
  <c r="H77" i="12"/>
  <c r="H65" i="12"/>
  <c r="H66" i="12"/>
  <c r="H67" i="12"/>
  <c r="H68" i="12"/>
  <c r="H69" i="12"/>
  <c r="H70" i="12"/>
  <c r="H71" i="12"/>
  <c r="H72" i="12"/>
  <c r="H60" i="12"/>
  <c r="H61" i="12"/>
  <c r="H62" i="12"/>
  <c r="H63" i="12"/>
  <c r="H64" i="12"/>
  <c r="H54" i="12"/>
  <c r="H55" i="12"/>
  <c r="H56" i="12"/>
  <c r="H57" i="12"/>
  <c r="H58" i="12"/>
  <c r="H59" i="12"/>
  <c r="H46" i="12"/>
  <c r="H47" i="12"/>
  <c r="H48" i="12"/>
  <c r="H49" i="12"/>
  <c r="H50" i="12"/>
  <c r="H51" i="12"/>
  <c r="H52" i="12"/>
  <c r="H53" i="12"/>
  <c r="H40" i="12"/>
  <c r="H41" i="12"/>
  <c r="H42" i="12"/>
  <c r="H43" i="12"/>
  <c r="H44" i="12"/>
  <c r="H45" i="12"/>
  <c r="H33" i="12"/>
  <c r="M33" i="12" s="1"/>
  <c r="H34" i="12"/>
  <c r="K34" i="12" s="1"/>
  <c r="H35" i="12"/>
  <c r="K35" i="12" s="1"/>
  <c r="H36" i="12"/>
  <c r="K36" i="12" s="1"/>
  <c r="H37" i="12"/>
  <c r="M37" i="12" s="1"/>
  <c r="H38" i="12"/>
  <c r="M38" i="12" s="1"/>
  <c r="H39" i="12"/>
  <c r="K39" i="12" s="1"/>
  <c r="I33" i="12"/>
  <c r="K33" i="12"/>
  <c r="I34" i="12"/>
  <c r="I35" i="12"/>
  <c r="I36" i="12"/>
  <c r="I37" i="12"/>
  <c r="I38" i="12"/>
  <c r="I39" i="12"/>
  <c r="H28" i="12"/>
  <c r="H29" i="12"/>
  <c r="H30" i="12"/>
  <c r="H31" i="12"/>
  <c r="H32" i="12"/>
  <c r="H24" i="12"/>
  <c r="H25" i="12"/>
  <c r="H26" i="12"/>
  <c r="H27" i="12"/>
  <c r="H17" i="12"/>
  <c r="H18" i="12"/>
  <c r="H19" i="12"/>
  <c r="H20" i="12"/>
  <c r="H21" i="12"/>
  <c r="H22" i="12"/>
  <c r="H23" i="12"/>
  <c r="H12" i="12"/>
  <c r="H13" i="12"/>
  <c r="H14" i="12"/>
  <c r="H15" i="12"/>
  <c r="H16" i="12"/>
  <c r="H6" i="12"/>
  <c r="H7" i="12"/>
  <c r="H8" i="12"/>
  <c r="H9" i="12"/>
  <c r="H10" i="12"/>
  <c r="H11" i="12"/>
  <c r="H3" i="12"/>
  <c r="H4" i="12"/>
  <c r="H5" i="12"/>
  <c r="O7" i="19"/>
  <c r="N7" i="19"/>
  <c r="M7" i="19"/>
  <c r="J7" i="19"/>
  <c r="O6" i="19"/>
  <c r="N6" i="19"/>
  <c r="M6" i="19"/>
  <c r="J6" i="19"/>
  <c r="O5" i="19"/>
  <c r="N5" i="19"/>
  <c r="M5" i="19"/>
  <c r="J5" i="19"/>
  <c r="O4" i="19"/>
  <c r="N4" i="19"/>
  <c r="M4" i="19"/>
  <c r="J4" i="19"/>
  <c r="O3" i="19"/>
  <c r="N3" i="19"/>
  <c r="M3" i="19"/>
  <c r="J3" i="19"/>
  <c r="K38" i="12" l="1"/>
  <c r="K37" i="12"/>
  <c r="M36" i="12"/>
  <c r="M35" i="12"/>
  <c r="M34" i="12"/>
  <c r="M39" i="12"/>
  <c r="M199" i="12" l="1"/>
  <c r="E199" i="19"/>
  <c r="F199" i="19" s="1"/>
  <c r="M167" i="12"/>
  <c r="E167" i="19"/>
  <c r="F167" i="19" s="1"/>
  <c r="M139" i="12"/>
  <c r="E139" i="19"/>
  <c r="F139" i="19" s="1"/>
  <c r="M107" i="12"/>
  <c r="E107" i="19"/>
  <c r="F107" i="19" s="1"/>
  <c r="M83" i="12"/>
  <c r="E83" i="19"/>
  <c r="F83" i="19" s="1"/>
  <c r="M54" i="12"/>
  <c r="E54" i="19"/>
  <c r="F54" i="19" s="1"/>
  <c r="M24" i="12"/>
  <c r="E24" i="19"/>
  <c r="F24" i="19" s="1"/>
  <c r="M25" i="12"/>
  <c r="E25" i="19"/>
  <c r="F25" i="19" s="1"/>
  <c r="I199" i="12"/>
  <c r="I200" i="12"/>
  <c r="I201" i="12"/>
  <c r="I202" i="12"/>
  <c r="I190" i="12"/>
  <c r="I191" i="12"/>
  <c r="I192" i="12"/>
  <c r="I193" i="12"/>
  <c r="I194" i="12"/>
  <c r="I195" i="12"/>
  <c r="I196" i="12"/>
  <c r="I197" i="12"/>
  <c r="I198" i="12"/>
  <c r="I183" i="12"/>
  <c r="I184" i="12"/>
  <c r="I185" i="12"/>
  <c r="I186" i="12"/>
  <c r="I187" i="12"/>
  <c r="I188" i="12"/>
  <c r="I189" i="12"/>
  <c r="I176" i="12"/>
  <c r="I177" i="12"/>
  <c r="I178" i="12"/>
  <c r="I179" i="12"/>
  <c r="I180" i="12"/>
  <c r="I181" i="12"/>
  <c r="I182" i="12"/>
  <c r="I170" i="12"/>
  <c r="I171" i="12"/>
  <c r="I172" i="12"/>
  <c r="I173" i="12"/>
  <c r="I174" i="12"/>
  <c r="I175" i="12"/>
  <c r="M16" i="12" l="1"/>
  <c r="M155" i="12"/>
  <c r="M111" i="12"/>
  <c r="M47" i="12"/>
  <c r="M13" i="12"/>
  <c r="M138" i="12"/>
  <c r="M8" i="12"/>
  <c r="M52" i="12"/>
  <c r="M71" i="12"/>
  <c r="M114" i="12"/>
  <c r="M171" i="12"/>
  <c r="M50" i="12"/>
  <c r="M137" i="12"/>
  <c r="M86" i="12"/>
  <c r="M179" i="12"/>
  <c r="M64" i="12"/>
  <c r="M180" i="12"/>
  <c r="M65" i="12"/>
  <c r="M17" i="12"/>
  <c r="M188" i="12"/>
  <c r="M159" i="12"/>
  <c r="M192" i="12"/>
  <c r="M128" i="12"/>
  <c r="M169" i="12"/>
  <c r="M154" i="12"/>
  <c r="M116" i="12"/>
  <c r="M118" i="12"/>
  <c r="M143" i="12"/>
  <c r="M66" i="12"/>
  <c r="M96" i="12"/>
  <c r="M42" i="12"/>
  <c r="M29" i="12"/>
  <c r="M88" i="12"/>
  <c r="M56" i="12"/>
  <c r="M15" i="12"/>
  <c r="M181" i="12"/>
  <c r="M21" i="12"/>
  <c r="M81" i="12"/>
  <c r="M140" i="12"/>
  <c r="M130" i="12"/>
  <c r="M182" i="12"/>
  <c r="M168" i="12"/>
  <c r="M177" i="12"/>
  <c r="M175" i="12"/>
  <c r="M79" i="12"/>
  <c r="M53" i="12"/>
  <c r="M45" i="12"/>
  <c r="M183" i="12"/>
  <c r="M46" i="12"/>
  <c r="M136" i="12"/>
  <c r="M68" i="12"/>
  <c r="M60" i="12"/>
  <c r="M93" i="12"/>
  <c r="M28" i="12"/>
  <c r="M201" i="12"/>
  <c r="M109" i="12"/>
  <c r="M30" i="12"/>
  <c r="M18" i="12"/>
  <c r="M9" i="12"/>
  <c r="M161" i="12"/>
  <c r="M104" i="12"/>
  <c r="M194" i="12"/>
  <c r="M95" i="12"/>
  <c r="M156" i="12"/>
  <c r="M184" i="12"/>
  <c r="M108" i="12"/>
  <c r="M19" i="12"/>
  <c r="M92" i="12"/>
  <c r="M112" i="12"/>
  <c r="M85" i="12"/>
  <c r="M149" i="12"/>
  <c r="M5" i="12"/>
  <c r="M106" i="12"/>
  <c r="M132" i="12"/>
  <c r="M172" i="12"/>
  <c r="M162" i="12"/>
  <c r="M90" i="12"/>
  <c r="M51" i="12"/>
  <c r="M73" i="12"/>
  <c r="M146" i="12"/>
  <c r="M98" i="12"/>
  <c r="M100" i="12"/>
  <c r="M174" i="12"/>
  <c r="M59" i="12"/>
  <c r="M89" i="12"/>
  <c r="M48" i="12"/>
  <c r="M10" i="12"/>
  <c r="M193" i="12"/>
  <c r="M119" i="12"/>
  <c r="M113" i="12"/>
  <c r="M84" i="12"/>
  <c r="M57" i="12"/>
  <c r="M77" i="12"/>
  <c r="M158" i="12"/>
  <c r="M102" i="12"/>
  <c r="M198" i="12"/>
  <c r="M160" i="12"/>
  <c r="M103" i="12"/>
  <c r="M200" i="12"/>
  <c r="M31" i="12"/>
  <c r="M197" i="12"/>
  <c r="M41" i="12"/>
  <c r="M61" i="12"/>
  <c r="M195" i="12"/>
  <c r="M150" i="12"/>
  <c r="M190" i="12"/>
  <c r="M63" i="12"/>
  <c r="M186" i="12"/>
  <c r="M187" i="12"/>
  <c r="M173" i="12"/>
  <c r="M127" i="12"/>
  <c r="M11" i="12"/>
  <c r="M94" i="12"/>
  <c r="M115" i="12"/>
  <c r="M157" i="12"/>
  <c r="M87" i="12"/>
  <c r="M141" i="12"/>
  <c r="M62" i="12"/>
  <c r="M101" i="12"/>
  <c r="M153" i="12"/>
  <c r="M125" i="12"/>
  <c r="M117" i="12"/>
  <c r="M134" i="12"/>
  <c r="M70" i="12"/>
  <c r="M144" i="12"/>
  <c r="M176" i="12"/>
  <c r="M6" i="12"/>
  <c r="M27" i="12"/>
  <c r="M75" i="12"/>
  <c r="M22" i="12"/>
  <c r="M147" i="12"/>
  <c r="M74" i="12"/>
  <c r="M105" i="12"/>
  <c r="M55" i="12"/>
  <c r="M123" i="12"/>
  <c r="M72" i="12"/>
  <c r="M67" i="12"/>
  <c r="M121" i="12"/>
  <c r="M122" i="12"/>
  <c r="M26" i="12"/>
  <c r="M20" i="12"/>
  <c r="M196" i="12"/>
  <c r="M152" i="12"/>
  <c r="M165" i="12"/>
  <c r="M23" i="12"/>
  <c r="M80" i="12"/>
  <c r="M191" i="12"/>
  <c r="M12" i="12"/>
  <c r="M120" i="12"/>
  <c r="M124" i="12"/>
  <c r="M164" i="12"/>
  <c r="M163" i="12"/>
  <c r="M58" i="12"/>
  <c r="M14" i="12"/>
  <c r="M91" i="12"/>
  <c r="M49" i="12"/>
  <c r="M185" i="12"/>
  <c r="M44" i="12"/>
  <c r="M82" i="12"/>
  <c r="M99" i="12"/>
  <c r="M145" i="12"/>
  <c r="M189" i="12"/>
  <c r="M151" i="12"/>
  <c r="M97" i="12"/>
  <c r="M76" i="12"/>
  <c r="M32" i="12"/>
  <c r="M131" i="12"/>
  <c r="M110" i="12"/>
  <c r="M142" i="12"/>
  <c r="M43" i="12"/>
  <c r="M69" i="12"/>
  <c r="M78" i="12"/>
  <c r="M148" i="12"/>
  <c r="M129" i="12"/>
  <c r="M126" i="12"/>
  <c r="M166" i="12"/>
  <c r="M178" i="12"/>
  <c r="M170" i="12"/>
  <c r="M7" i="12"/>
  <c r="M133" i="12"/>
  <c r="M40" i="12"/>
  <c r="M202" i="12"/>
  <c r="M135" i="12"/>
  <c r="M4" i="12"/>
  <c r="E16" i="19"/>
  <c r="F16" i="19" s="1"/>
  <c r="E155" i="19"/>
  <c r="F155" i="19" s="1"/>
  <c r="E111" i="19"/>
  <c r="F111" i="19" s="1"/>
  <c r="E47" i="19"/>
  <c r="F47" i="19" s="1"/>
  <c r="E13" i="19"/>
  <c r="F13" i="19" s="1"/>
  <c r="E138" i="19"/>
  <c r="F138" i="19" s="1"/>
  <c r="E8" i="19"/>
  <c r="F8" i="19" s="1"/>
  <c r="E52" i="19"/>
  <c r="F52" i="19" s="1"/>
  <c r="E71" i="19"/>
  <c r="F71" i="19" s="1"/>
  <c r="E114" i="19"/>
  <c r="F114" i="19" s="1"/>
  <c r="E171" i="19"/>
  <c r="F171" i="19" s="1"/>
  <c r="E50" i="19"/>
  <c r="F50" i="19" s="1"/>
  <c r="E137" i="19"/>
  <c r="F137" i="19" s="1"/>
  <c r="E86" i="19"/>
  <c r="F86" i="19" s="1"/>
  <c r="E179" i="19"/>
  <c r="F179" i="19" s="1"/>
  <c r="E64" i="19"/>
  <c r="F64" i="19" s="1"/>
  <c r="E180" i="19"/>
  <c r="F180" i="19" s="1"/>
  <c r="E65" i="19"/>
  <c r="F65" i="19" s="1"/>
  <c r="E17" i="19"/>
  <c r="F17" i="19" s="1"/>
  <c r="E188" i="19"/>
  <c r="F188" i="19" s="1"/>
  <c r="E159" i="19"/>
  <c r="F159" i="19" s="1"/>
  <c r="E192" i="19"/>
  <c r="F192" i="19" s="1"/>
  <c r="E128" i="19"/>
  <c r="F128" i="19" s="1"/>
  <c r="E169" i="19"/>
  <c r="F169" i="19" s="1"/>
  <c r="E154" i="19"/>
  <c r="F154" i="19" s="1"/>
  <c r="E116" i="19"/>
  <c r="F116" i="19" s="1"/>
  <c r="E118" i="19"/>
  <c r="F118" i="19" s="1"/>
  <c r="E36" i="19"/>
  <c r="F36" i="19" s="1"/>
  <c r="E143" i="19"/>
  <c r="F143" i="19" s="1"/>
  <c r="E66" i="19"/>
  <c r="F66" i="19" s="1"/>
  <c r="E96" i="19"/>
  <c r="F96" i="19" s="1"/>
  <c r="E42" i="19"/>
  <c r="F42" i="19" s="1"/>
  <c r="E29" i="19"/>
  <c r="F29" i="19" s="1"/>
  <c r="E88" i="19"/>
  <c r="F88" i="19" s="1"/>
  <c r="E38" i="19"/>
  <c r="F38" i="19" s="1"/>
  <c r="E56" i="19"/>
  <c r="F56" i="19" s="1"/>
  <c r="E15" i="19"/>
  <c r="F15" i="19" s="1"/>
  <c r="E181" i="19"/>
  <c r="F181" i="19" s="1"/>
  <c r="E21" i="19"/>
  <c r="F21" i="19" s="1"/>
  <c r="E81" i="19"/>
  <c r="F81" i="19" s="1"/>
  <c r="E140" i="19"/>
  <c r="F140" i="19" s="1"/>
  <c r="E130" i="19"/>
  <c r="F130" i="19" s="1"/>
  <c r="E182" i="19"/>
  <c r="F182" i="19" s="1"/>
  <c r="E39" i="19"/>
  <c r="F39" i="19" s="1"/>
  <c r="E168" i="19"/>
  <c r="F168" i="19" s="1"/>
  <c r="E177" i="19"/>
  <c r="F177" i="19" s="1"/>
  <c r="E175" i="19"/>
  <c r="F175" i="19" s="1"/>
  <c r="E79" i="19"/>
  <c r="F79" i="19" s="1"/>
  <c r="E53" i="19"/>
  <c r="F53" i="19" s="1"/>
  <c r="E45" i="19"/>
  <c r="F45" i="19" s="1"/>
  <c r="E183" i="19"/>
  <c r="F183" i="19" s="1"/>
  <c r="E46" i="19"/>
  <c r="F46" i="19" s="1"/>
  <c r="E136" i="19"/>
  <c r="F136" i="19" s="1"/>
  <c r="E68" i="19"/>
  <c r="F68" i="19" s="1"/>
  <c r="E60" i="19"/>
  <c r="F60" i="19" s="1"/>
  <c r="E93" i="19"/>
  <c r="F93" i="19" s="1"/>
  <c r="E28" i="19"/>
  <c r="F28" i="19" s="1"/>
  <c r="E201" i="19"/>
  <c r="F201" i="19" s="1"/>
  <c r="E109" i="19"/>
  <c r="F109" i="19" s="1"/>
  <c r="E30" i="19"/>
  <c r="F30" i="19" s="1"/>
  <c r="E18" i="19"/>
  <c r="F18" i="19" s="1"/>
  <c r="E9" i="19"/>
  <c r="F9" i="19" s="1"/>
  <c r="E161" i="19"/>
  <c r="F161" i="19" s="1"/>
  <c r="E104" i="19"/>
  <c r="F104" i="19" s="1"/>
  <c r="E194" i="19"/>
  <c r="F194" i="19" s="1"/>
  <c r="E95" i="19"/>
  <c r="F95" i="19" s="1"/>
  <c r="E156" i="19"/>
  <c r="F156" i="19" s="1"/>
  <c r="E184" i="19"/>
  <c r="F184" i="19" s="1"/>
  <c r="E108" i="19"/>
  <c r="F108" i="19" s="1"/>
  <c r="E19" i="19"/>
  <c r="F19" i="19" s="1"/>
  <c r="E92" i="19"/>
  <c r="F92" i="19" s="1"/>
  <c r="E112" i="19"/>
  <c r="F112" i="19" s="1"/>
  <c r="E85" i="19"/>
  <c r="F85" i="19" s="1"/>
  <c r="E149" i="19"/>
  <c r="F149" i="19" s="1"/>
  <c r="E5" i="19"/>
  <c r="F5" i="19" s="1"/>
  <c r="E106" i="19"/>
  <c r="F106" i="19" s="1"/>
  <c r="E132" i="19"/>
  <c r="F132" i="19" s="1"/>
  <c r="E172" i="19"/>
  <c r="F172" i="19" s="1"/>
  <c r="E162" i="19"/>
  <c r="F162" i="19" s="1"/>
  <c r="E90" i="19"/>
  <c r="F90" i="19" s="1"/>
  <c r="E51" i="19"/>
  <c r="F51" i="19" s="1"/>
  <c r="E73" i="19"/>
  <c r="F73" i="19" s="1"/>
  <c r="E146" i="19"/>
  <c r="F146" i="19" s="1"/>
  <c r="E98" i="19"/>
  <c r="F98" i="19" s="1"/>
  <c r="E100" i="19"/>
  <c r="F100" i="19" s="1"/>
  <c r="E174" i="19"/>
  <c r="F174" i="19" s="1"/>
  <c r="E59" i="19"/>
  <c r="F59" i="19" s="1"/>
  <c r="E89" i="19"/>
  <c r="F89" i="19" s="1"/>
  <c r="E48" i="19"/>
  <c r="F48" i="19" s="1"/>
  <c r="E10" i="19"/>
  <c r="F10" i="19" s="1"/>
  <c r="E193" i="19"/>
  <c r="F193" i="19" s="1"/>
  <c r="E35" i="19"/>
  <c r="F35" i="19" s="1"/>
  <c r="E119" i="19"/>
  <c r="F119" i="19" s="1"/>
  <c r="E113" i="19"/>
  <c r="F113" i="19" s="1"/>
  <c r="E84" i="19"/>
  <c r="F84" i="19" s="1"/>
  <c r="E57" i="19"/>
  <c r="F57" i="19" s="1"/>
  <c r="E77" i="19"/>
  <c r="F77" i="19" s="1"/>
  <c r="E158" i="19"/>
  <c r="F158" i="19" s="1"/>
  <c r="E102" i="19"/>
  <c r="F102" i="19" s="1"/>
  <c r="E198" i="19"/>
  <c r="F198" i="19" s="1"/>
  <c r="E160" i="19"/>
  <c r="F160" i="19" s="1"/>
  <c r="E103" i="19"/>
  <c r="F103" i="19" s="1"/>
  <c r="E200" i="19"/>
  <c r="F200" i="19" s="1"/>
  <c r="E31" i="19"/>
  <c r="F31" i="19" s="1"/>
  <c r="E197" i="19"/>
  <c r="F197" i="19" s="1"/>
  <c r="E41" i="19"/>
  <c r="F41" i="19" s="1"/>
  <c r="E61" i="19"/>
  <c r="F61" i="19" s="1"/>
  <c r="E195" i="19"/>
  <c r="F195" i="19" s="1"/>
  <c r="E150" i="19"/>
  <c r="F150" i="19" s="1"/>
  <c r="E190" i="19"/>
  <c r="F190" i="19" s="1"/>
  <c r="E63" i="19"/>
  <c r="F63" i="19" s="1"/>
  <c r="E186" i="19"/>
  <c r="F186" i="19" s="1"/>
  <c r="E187" i="19"/>
  <c r="F187" i="19" s="1"/>
  <c r="E173" i="19"/>
  <c r="F173" i="19" s="1"/>
  <c r="E127" i="19"/>
  <c r="F127" i="19" s="1"/>
  <c r="E11" i="19"/>
  <c r="F11" i="19" s="1"/>
  <c r="E94" i="19"/>
  <c r="F94" i="19" s="1"/>
  <c r="E115" i="19"/>
  <c r="F115" i="19" s="1"/>
  <c r="E157" i="19"/>
  <c r="F157" i="19" s="1"/>
  <c r="E87" i="19"/>
  <c r="F87" i="19" s="1"/>
  <c r="E141" i="19"/>
  <c r="F141" i="19" s="1"/>
  <c r="E62" i="19"/>
  <c r="F62" i="19" s="1"/>
  <c r="E101" i="19"/>
  <c r="F101" i="19" s="1"/>
  <c r="E153" i="19"/>
  <c r="F153" i="19" s="1"/>
  <c r="E125" i="19"/>
  <c r="F125" i="19" s="1"/>
  <c r="E117" i="19"/>
  <c r="F117" i="19" s="1"/>
  <c r="E134" i="19"/>
  <c r="F134" i="19" s="1"/>
  <c r="E70" i="19"/>
  <c r="F70" i="19" s="1"/>
  <c r="E144" i="19"/>
  <c r="F144" i="19" s="1"/>
  <c r="E176" i="19"/>
  <c r="F176" i="19" s="1"/>
  <c r="E6" i="19"/>
  <c r="E27" i="19"/>
  <c r="F27" i="19" s="1"/>
  <c r="E75" i="19"/>
  <c r="F75" i="19" s="1"/>
  <c r="E22" i="19"/>
  <c r="F22" i="19" s="1"/>
  <c r="E147" i="19"/>
  <c r="F147" i="19" s="1"/>
  <c r="E74" i="19"/>
  <c r="F74" i="19" s="1"/>
  <c r="E105" i="19"/>
  <c r="F105" i="19" s="1"/>
  <c r="E55" i="19"/>
  <c r="F55" i="19" s="1"/>
  <c r="E123" i="19"/>
  <c r="F123" i="19" s="1"/>
  <c r="E72" i="19"/>
  <c r="F72" i="19" s="1"/>
  <c r="E67" i="19"/>
  <c r="F67" i="19" s="1"/>
  <c r="E121" i="19"/>
  <c r="F121" i="19" s="1"/>
  <c r="E122" i="19"/>
  <c r="F122" i="19" s="1"/>
  <c r="E26" i="19"/>
  <c r="F26" i="19" s="1"/>
  <c r="I7" i="19" s="1"/>
  <c r="E20" i="19"/>
  <c r="F20" i="19" s="1"/>
  <c r="E196" i="19"/>
  <c r="F196" i="19" s="1"/>
  <c r="E152" i="19"/>
  <c r="F152" i="19" s="1"/>
  <c r="E165" i="19"/>
  <c r="F165" i="19" s="1"/>
  <c r="E23" i="19"/>
  <c r="F23" i="19" s="1"/>
  <c r="E80" i="19"/>
  <c r="F80" i="19" s="1"/>
  <c r="E33" i="19"/>
  <c r="F33" i="19" s="1"/>
  <c r="E191" i="19"/>
  <c r="F191" i="19" s="1"/>
  <c r="E12" i="19"/>
  <c r="F12" i="19" s="1"/>
  <c r="E120" i="19"/>
  <c r="F120" i="19" s="1"/>
  <c r="E124" i="19"/>
  <c r="F124" i="19" s="1"/>
  <c r="E164" i="19"/>
  <c r="F164" i="19" s="1"/>
  <c r="E163" i="19"/>
  <c r="F163" i="19" s="1"/>
  <c r="E58" i="19"/>
  <c r="F58" i="19" s="1"/>
  <c r="E14" i="19"/>
  <c r="F14" i="19" s="1"/>
  <c r="E91" i="19"/>
  <c r="F91" i="19" s="1"/>
  <c r="E49" i="19"/>
  <c r="F49" i="19" s="1"/>
  <c r="E185" i="19"/>
  <c r="F185" i="19" s="1"/>
  <c r="E44" i="19"/>
  <c r="F44" i="19" s="1"/>
  <c r="E82" i="19"/>
  <c r="F82" i="19" s="1"/>
  <c r="E99" i="19"/>
  <c r="F99" i="19" s="1"/>
  <c r="E145" i="19"/>
  <c r="F145" i="19" s="1"/>
  <c r="E189" i="19"/>
  <c r="F189" i="19" s="1"/>
  <c r="E151" i="19"/>
  <c r="F151" i="19" s="1"/>
  <c r="E97" i="19"/>
  <c r="F97" i="19" s="1"/>
  <c r="E34" i="19"/>
  <c r="F34" i="19" s="1"/>
  <c r="E76" i="19"/>
  <c r="F76" i="19" s="1"/>
  <c r="E32" i="19"/>
  <c r="F32" i="19" s="1"/>
  <c r="E131" i="19"/>
  <c r="F131" i="19" s="1"/>
  <c r="E110" i="19"/>
  <c r="F110" i="19" s="1"/>
  <c r="E142" i="19"/>
  <c r="F142" i="19" s="1"/>
  <c r="E43" i="19"/>
  <c r="F43" i="19" s="1"/>
  <c r="E69" i="19"/>
  <c r="F69" i="19" s="1"/>
  <c r="E78" i="19"/>
  <c r="F78" i="19" s="1"/>
  <c r="E148" i="19"/>
  <c r="F148" i="19" s="1"/>
  <c r="E129" i="19"/>
  <c r="F129" i="19" s="1"/>
  <c r="E126" i="19"/>
  <c r="F126" i="19" s="1"/>
  <c r="E166" i="19"/>
  <c r="F166" i="19" s="1"/>
  <c r="E178" i="19"/>
  <c r="F178" i="19" s="1"/>
  <c r="E37" i="19"/>
  <c r="F37" i="19" s="1"/>
  <c r="E170" i="19"/>
  <c r="F170" i="19" s="1"/>
  <c r="E7" i="19"/>
  <c r="F7" i="19" s="1"/>
  <c r="E133" i="19"/>
  <c r="F133" i="19" s="1"/>
  <c r="E40" i="19"/>
  <c r="F40" i="19" s="1"/>
  <c r="E202" i="19"/>
  <c r="F202" i="19" s="1"/>
  <c r="E135" i="19"/>
  <c r="F135" i="19" s="1"/>
  <c r="E4" i="19"/>
  <c r="F4" i="19" s="1"/>
  <c r="K24" i="12"/>
  <c r="K187" i="12"/>
  <c r="K163" i="12"/>
  <c r="K131" i="12"/>
  <c r="K91" i="12"/>
  <c r="K51" i="12"/>
  <c r="K27" i="12"/>
  <c r="K186" i="12"/>
  <c r="K154" i="12"/>
  <c r="K122" i="12"/>
  <c r="K90" i="12"/>
  <c r="K58" i="12"/>
  <c r="K201" i="12"/>
  <c r="K169" i="12"/>
  <c r="K129" i="12"/>
  <c r="K97" i="12"/>
  <c r="K65" i="12"/>
  <c r="K200" i="12"/>
  <c r="K168" i="12"/>
  <c r="K136" i="12"/>
  <c r="K104" i="12"/>
  <c r="K72" i="12"/>
  <c r="K32" i="12"/>
  <c r="K199" i="12"/>
  <c r="K175" i="12"/>
  <c r="K167" i="12"/>
  <c r="K159" i="12"/>
  <c r="K151" i="12"/>
  <c r="K143" i="12"/>
  <c r="K135" i="12"/>
  <c r="K127" i="12"/>
  <c r="K119" i="12"/>
  <c r="K111" i="12"/>
  <c r="K103" i="12"/>
  <c r="K95" i="12"/>
  <c r="K87" i="12"/>
  <c r="K79" i="12"/>
  <c r="K71" i="12"/>
  <c r="K63" i="12"/>
  <c r="K55" i="12"/>
  <c r="K47" i="12"/>
  <c r="K31" i="12"/>
  <c r="K23" i="12"/>
  <c r="K15" i="12"/>
  <c r="K7" i="12"/>
  <c r="K195" i="12"/>
  <c r="K155" i="12"/>
  <c r="K123" i="12"/>
  <c r="K99" i="12"/>
  <c r="K59" i="12"/>
  <c r="K19" i="12"/>
  <c r="K194" i="12"/>
  <c r="K162" i="12"/>
  <c r="K130" i="12"/>
  <c r="K98" i="12"/>
  <c r="K66" i="12"/>
  <c r="K26" i="12"/>
  <c r="K193" i="12"/>
  <c r="K161" i="12"/>
  <c r="K137" i="12"/>
  <c r="K105" i="12"/>
  <c r="K73" i="12"/>
  <c r="K41" i="12"/>
  <c r="K9" i="12"/>
  <c r="K176" i="12"/>
  <c r="K144" i="12"/>
  <c r="K112" i="12"/>
  <c r="K80" i="12"/>
  <c r="K48" i="12"/>
  <c r="K40" i="12"/>
  <c r="K8" i="12"/>
  <c r="K198" i="12"/>
  <c r="K190" i="12"/>
  <c r="K182" i="12"/>
  <c r="K174" i="12"/>
  <c r="K166" i="12"/>
  <c r="K158" i="12"/>
  <c r="K150" i="12"/>
  <c r="K142" i="12"/>
  <c r="K134" i="12"/>
  <c r="K126" i="12"/>
  <c r="K118" i="12"/>
  <c r="K110" i="12"/>
  <c r="K102" i="12"/>
  <c r="K94" i="12"/>
  <c r="K86" i="12"/>
  <c r="K78" i="12"/>
  <c r="K70" i="12"/>
  <c r="K62" i="12"/>
  <c r="K54" i="12"/>
  <c r="K46" i="12"/>
  <c r="K30" i="12"/>
  <c r="K22" i="12"/>
  <c r="K14" i="12"/>
  <c r="K6" i="12"/>
  <c r="K171" i="12"/>
  <c r="K139" i="12"/>
  <c r="K107" i="12"/>
  <c r="K75" i="12"/>
  <c r="K43" i="12"/>
  <c r="K11" i="12"/>
  <c r="K170" i="12"/>
  <c r="K138" i="12"/>
  <c r="K106" i="12"/>
  <c r="K82" i="12"/>
  <c r="K50" i="12"/>
  <c r="K10" i="12"/>
  <c r="K185" i="12"/>
  <c r="K145" i="12"/>
  <c r="K113" i="12"/>
  <c r="K89" i="12"/>
  <c r="K57" i="12"/>
  <c r="K25" i="12"/>
  <c r="K192" i="12"/>
  <c r="K152" i="12"/>
  <c r="K120" i="12"/>
  <c r="K96" i="12"/>
  <c r="K64" i="12"/>
  <c r="K16" i="12"/>
  <c r="K191" i="12"/>
  <c r="K197" i="12"/>
  <c r="K189" i="12"/>
  <c r="K181" i="12"/>
  <c r="K173" i="12"/>
  <c r="K165" i="12"/>
  <c r="K157" i="12"/>
  <c r="K149" i="12"/>
  <c r="K141" i="12"/>
  <c r="K133" i="12"/>
  <c r="K125" i="12"/>
  <c r="K117" i="12"/>
  <c r="K109" i="12"/>
  <c r="K101" i="12"/>
  <c r="K93" i="12"/>
  <c r="K85" i="12"/>
  <c r="K77" i="12"/>
  <c r="K69" i="12"/>
  <c r="K61" i="12"/>
  <c r="K53" i="12"/>
  <c r="K45" i="12"/>
  <c r="K29" i="12"/>
  <c r="K21" i="12"/>
  <c r="K13" i="12"/>
  <c r="K5" i="12"/>
  <c r="K179" i="12"/>
  <c r="K147" i="12"/>
  <c r="K115" i="12"/>
  <c r="K83" i="12"/>
  <c r="K67" i="12"/>
  <c r="K202" i="12"/>
  <c r="K178" i="12"/>
  <c r="K146" i="12"/>
  <c r="K114" i="12"/>
  <c r="K74" i="12"/>
  <c r="K42" i="12"/>
  <c r="K18" i="12"/>
  <c r="K177" i="12"/>
  <c r="K153" i="12"/>
  <c r="K121" i="12"/>
  <c r="K81" i="12"/>
  <c r="K49" i="12"/>
  <c r="K17" i="12"/>
  <c r="K184" i="12"/>
  <c r="K160" i="12"/>
  <c r="K128" i="12"/>
  <c r="K88" i="12"/>
  <c r="K56" i="12"/>
  <c r="K183" i="12"/>
  <c r="K196" i="12"/>
  <c r="K188" i="12"/>
  <c r="K180" i="12"/>
  <c r="K172" i="12"/>
  <c r="K164" i="12"/>
  <c r="K156" i="12"/>
  <c r="K148" i="12"/>
  <c r="K140" i="12"/>
  <c r="K132" i="12"/>
  <c r="K124" i="12"/>
  <c r="K116" i="12"/>
  <c r="K108" i="12"/>
  <c r="K100" i="12"/>
  <c r="K92" i="12"/>
  <c r="K84" i="12"/>
  <c r="K76" i="12"/>
  <c r="K68" i="12"/>
  <c r="K60" i="12"/>
  <c r="K52" i="12"/>
  <c r="K44" i="12"/>
  <c r="K28" i="12"/>
  <c r="K20" i="12"/>
  <c r="K12" i="12"/>
  <c r="K4" i="12"/>
  <c r="I96" i="12"/>
  <c r="I97" i="12"/>
  <c r="I98" i="12"/>
  <c r="I99" i="12"/>
  <c r="I100" i="12"/>
  <c r="I101" i="12"/>
  <c r="I91" i="12"/>
  <c r="I92" i="12"/>
  <c r="I93" i="12"/>
  <c r="I94" i="12"/>
  <c r="I95" i="12"/>
  <c r="I86" i="12"/>
  <c r="I87" i="12"/>
  <c r="I88" i="12"/>
  <c r="I89" i="12"/>
  <c r="I90" i="12"/>
  <c r="B208" i="12" l="1"/>
  <c r="D208" i="12" s="1"/>
  <c r="G12" i="10" s="1"/>
  <c r="B210" i="12"/>
  <c r="D210" i="12" s="1"/>
  <c r="I12" i="10" s="1"/>
  <c r="B209" i="12"/>
  <c r="D209" i="12" s="1"/>
  <c r="H12" i="10" s="1"/>
  <c r="B207" i="12"/>
  <c r="D207" i="12" s="1"/>
  <c r="F12" i="10" s="1"/>
  <c r="B205" i="12"/>
  <c r="D205" i="12" s="1"/>
  <c r="D12" i="10" s="1"/>
  <c r="B206" i="12"/>
  <c r="D206" i="12" s="1"/>
  <c r="E12" i="10" s="1"/>
  <c r="I6" i="19"/>
  <c r="I5" i="19"/>
  <c r="F6" i="19"/>
  <c r="I4" i="19" s="1"/>
  <c r="K3" i="19"/>
  <c r="K4" i="19"/>
  <c r="K5" i="19"/>
  <c r="K6" i="19"/>
  <c r="K7" i="19"/>
  <c r="I10" i="10"/>
  <c r="I11" i="10"/>
  <c r="I8" i="10"/>
  <c r="I7" i="10"/>
  <c r="I9" i="10"/>
  <c r="I83" i="12"/>
  <c r="I84" i="12"/>
  <c r="I85" i="12"/>
  <c r="I78" i="12"/>
  <c r="I79" i="12"/>
  <c r="I80" i="12"/>
  <c r="I81" i="12"/>
  <c r="I82" i="12"/>
  <c r="I73" i="12"/>
  <c r="I74" i="12"/>
  <c r="I75" i="12"/>
  <c r="I76" i="12"/>
  <c r="I77" i="12"/>
  <c r="I65" i="12"/>
  <c r="I66" i="12"/>
  <c r="I67" i="12"/>
  <c r="I68" i="12"/>
  <c r="I69" i="12"/>
  <c r="I70" i="12"/>
  <c r="I71" i="12"/>
  <c r="I72" i="12"/>
  <c r="I60" i="12"/>
  <c r="I61" i="12"/>
  <c r="I62" i="12"/>
  <c r="I63" i="12"/>
  <c r="I64" i="12"/>
  <c r="I54" i="12"/>
  <c r="I55" i="12"/>
  <c r="I56" i="12"/>
  <c r="I57" i="12"/>
  <c r="I58" i="12"/>
  <c r="I59" i="12"/>
  <c r="I53" i="12"/>
  <c r="I46" i="12"/>
  <c r="I47" i="12"/>
  <c r="I48" i="12"/>
  <c r="I49" i="12"/>
  <c r="I50" i="12"/>
  <c r="I51" i="12"/>
  <c r="I52" i="12"/>
  <c r="I40" i="12"/>
  <c r="I41" i="12"/>
  <c r="I42" i="12"/>
  <c r="I43" i="12"/>
  <c r="I44" i="12"/>
  <c r="I45" i="12"/>
  <c r="I28" i="12"/>
  <c r="I29" i="12"/>
  <c r="I30" i="12"/>
  <c r="I31" i="12"/>
  <c r="I32" i="12"/>
  <c r="I17" i="12"/>
  <c r="I18" i="12"/>
  <c r="I19" i="12"/>
  <c r="I20" i="12"/>
  <c r="I21" i="12"/>
  <c r="I22" i="12"/>
  <c r="I23" i="12"/>
  <c r="I24" i="12"/>
  <c r="I25" i="12"/>
  <c r="I26" i="12"/>
  <c r="I27" i="12"/>
  <c r="I12" i="12"/>
  <c r="I13" i="12"/>
  <c r="I14" i="12"/>
  <c r="I15" i="12"/>
  <c r="I16" i="12"/>
  <c r="I6" i="12"/>
  <c r="I7" i="12"/>
  <c r="I8" i="12"/>
  <c r="I9" i="12"/>
  <c r="I10" i="12"/>
  <c r="I11" i="12"/>
  <c r="I3" i="12"/>
  <c r="I4" i="12"/>
  <c r="I5" i="12"/>
  <c r="I140" i="12"/>
  <c r="I129" i="12"/>
  <c r="I125" i="12"/>
  <c r="I116" i="12"/>
  <c r="I106" i="12"/>
  <c r="I145" i="12"/>
  <c r="I153" i="12"/>
  <c r="I112" i="12"/>
  <c r="I167" i="12"/>
  <c r="I130" i="12"/>
  <c r="I141" i="12"/>
  <c r="I131" i="12"/>
  <c r="I121" i="12"/>
  <c r="I161" i="12"/>
  <c r="I157" i="12"/>
  <c r="I113" i="12"/>
  <c r="I155" i="12"/>
  <c r="I122" i="12"/>
  <c r="I166" i="12"/>
  <c r="I142" i="12"/>
  <c r="I151" i="12"/>
  <c r="I139" i="12"/>
  <c r="I117" i="12"/>
  <c r="I143" i="12"/>
  <c r="I110" i="12"/>
  <c r="I103" i="12"/>
  <c r="I156" i="12"/>
  <c r="I146" i="12"/>
  <c r="I159" i="12"/>
  <c r="I105" i="12"/>
  <c r="I126" i="12"/>
  <c r="I164" i="12"/>
  <c r="I137" i="12"/>
  <c r="I168" i="12"/>
  <c r="I118" i="12"/>
  <c r="I169" i="12"/>
  <c r="I144" i="12"/>
  <c r="I107" i="12"/>
  <c r="I119" i="12"/>
  <c r="I135" i="12"/>
  <c r="I162" i="12"/>
  <c r="I120" i="12"/>
  <c r="I109" i="12"/>
  <c r="I128" i="12"/>
  <c r="I132" i="12"/>
  <c r="I160" i="12"/>
  <c r="I165" i="12"/>
  <c r="I150" i="12"/>
  <c r="I147" i="12"/>
  <c r="I152" i="12"/>
  <c r="I138" i="12"/>
  <c r="I136" i="12"/>
  <c r="I149" i="12"/>
  <c r="I134" i="12"/>
  <c r="I111" i="12"/>
  <c r="I163" i="12"/>
  <c r="I114" i="12"/>
  <c r="I108" i="12"/>
  <c r="I123" i="12"/>
  <c r="I154" i="12"/>
  <c r="I133" i="12"/>
  <c r="I158" i="12"/>
  <c r="I115" i="12"/>
  <c r="I104" i="12"/>
  <c r="I102" i="12"/>
  <c r="I127" i="12"/>
  <c r="I148" i="12"/>
  <c r="I124" i="12"/>
  <c r="M3" i="12" l="1"/>
  <c r="B204" i="12" s="1"/>
  <c r="L4" i="19"/>
  <c r="L5" i="19"/>
  <c r="L6" i="19"/>
  <c r="L7" i="19"/>
  <c r="L3" i="19"/>
  <c r="E3" i="19"/>
  <c r="F3" i="19" s="1"/>
  <c r="I3" i="19" s="1"/>
  <c r="I9" i="19" s="1"/>
  <c r="I11" i="19" s="1"/>
  <c r="K3" i="12"/>
  <c r="C12" i="10" l="1"/>
  <c r="D204" i="12"/>
  <c r="H10" i="10"/>
  <c r="E7" i="10"/>
  <c r="G10" i="10"/>
  <c r="F11" i="10"/>
  <c r="G9" i="10"/>
  <c r="G7" i="10"/>
  <c r="H11" i="10"/>
  <c r="H8" i="10"/>
  <c r="H7" i="10"/>
  <c r="H9" i="10"/>
  <c r="G11" i="10"/>
  <c r="G8" i="10"/>
  <c r="D9" i="10"/>
  <c r="F8" i="10"/>
  <c r="F9" i="10"/>
  <c r="F7" i="10"/>
  <c r="F10" i="10"/>
  <c r="E9" i="10"/>
  <c r="E10" i="10"/>
  <c r="E8" i="10"/>
  <c r="E11" i="10"/>
  <c r="D8" i="10"/>
  <c r="D10" i="10"/>
  <c r="D11" i="10"/>
  <c r="D7" i="10"/>
  <c r="C11" i="10"/>
  <c r="C9" i="10"/>
  <c r="C10" i="10"/>
  <c r="C8" i="10"/>
  <c r="C7" i="10"/>
</calcChain>
</file>

<file path=xl/sharedStrings.xml><?xml version="1.0" encoding="utf-8"?>
<sst xmlns="http://schemas.openxmlformats.org/spreadsheetml/2006/main" count="2158" uniqueCount="386">
  <si>
    <r>
      <rPr>
        <b/>
        <sz val="11"/>
        <rFont val="Calibri"/>
        <family val="2"/>
        <scheme val="minor"/>
      </rPr>
      <t>Strategic</t>
    </r>
    <r>
      <rPr>
        <sz val="11"/>
        <rFont val="Calibri"/>
        <family val="2"/>
        <scheme val="minor"/>
      </rPr>
      <t xml:space="preserve"> 
How does the Practice play its part in the Integrated Care System?</t>
    </r>
  </si>
  <si>
    <r>
      <rPr>
        <b/>
        <sz val="11"/>
        <color theme="1"/>
        <rFont val="Calibri"/>
        <family val="2"/>
        <scheme val="minor"/>
      </rPr>
      <t>Base</t>
    </r>
    <r>
      <rPr>
        <sz val="11"/>
        <color theme="1"/>
        <rFont val="Calibri"/>
        <family val="2"/>
        <scheme val="minor"/>
      </rPr>
      <t xml:space="preserve"> 
How does the Practice operate day to day?</t>
    </r>
  </si>
  <si>
    <t xml:space="preserve">
</t>
  </si>
  <si>
    <t>Do you review and manage against the plan?</t>
  </si>
  <si>
    <t>Do you use your coding to understand your patient demand?</t>
  </si>
  <si>
    <t>Do you seek out and act on staff feedback?</t>
  </si>
  <si>
    <t>Contents</t>
  </si>
  <si>
    <t>Domain</t>
  </si>
  <si>
    <t>Definition</t>
  </si>
  <si>
    <t>Business</t>
  </si>
  <si>
    <t>Relationships</t>
  </si>
  <si>
    <t>Analytics</t>
  </si>
  <si>
    <t>Capability</t>
  </si>
  <si>
    <t>Responsiveness</t>
  </si>
  <si>
    <t>Population Health</t>
  </si>
  <si>
    <t>Base</t>
  </si>
  <si>
    <t>Stable</t>
  </si>
  <si>
    <t>Developing</t>
  </si>
  <si>
    <t>Resilient</t>
  </si>
  <si>
    <t>Strategic</t>
  </si>
  <si>
    <t>2. The Self Assessment Tool Domains Definitions and Guidance</t>
  </si>
  <si>
    <t xml:space="preserve">1. Introduction
</t>
  </si>
  <si>
    <t xml:space="preserve">Each themed domain has a corresponding definition for each level of the triangle: </t>
  </si>
  <si>
    <t>Level</t>
  </si>
  <si>
    <t>The practice can pay its bills and monitors finance.</t>
  </si>
  <si>
    <t>The practice has a business plan and undertakes financial forecasting.</t>
  </si>
  <si>
    <t>The practice forecasts 3-5 years ahead and is confident in taking business risks.</t>
  </si>
  <si>
    <t>The practice monitors and responds to patient complaints and feedback.</t>
  </si>
  <si>
    <t>Staff carry out audits and review their appointment model from time to time.</t>
  </si>
  <si>
    <t>Evaluation drives decision making as a business as usual. 
Project based innovation and improvement are normal ways of working.</t>
  </si>
  <si>
    <t xml:space="preserve">The practice works on a continuous cycle of improvement, sharing good practice. </t>
  </si>
  <si>
    <t>Staff work within their clinical skill set and achieve good work/life balance.
The right skill mix is in place.
Staff have their core training needs met.</t>
  </si>
  <si>
    <t>Staff have access to development and enrichment opportunities.</t>
  </si>
  <si>
    <t>The practice is meeting core clinical safety  requirements and is CQC compliant.</t>
  </si>
  <si>
    <t>The practice is able to recover from short term disruptions to the service.</t>
  </si>
  <si>
    <t>The practice feels empowered to solve problems and uses trusted locality colleagues for additional support.</t>
  </si>
  <si>
    <t>General practice can recover quickly from challenges by drawing on system wide support.</t>
  </si>
  <si>
    <t>The practice has acceptable QOF and Primary Care Indicators.</t>
  </si>
  <si>
    <t>Good practice clinical pathways are developed and followed for priority disease groups (e.g. Diabetes)</t>
  </si>
  <si>
    <t>Staff proactively target 'at risk' groups of patients.</t>
  </si>
  <si>
    <t>General practice is meeting the needs of the population through case finding and early diagnosis.</t>
  </si>
  <si>
    <t>The practice works with other providers to plan population health.</t>
  </si>
  <si>
    <t>There are stable contracts in place for staff, premises and service delivery.
The practice monitors profitability.</t>
  </si>
  <si>
    <t>There is good leadership within the practice; staff feel valued, problems are acknowledged and dealt with.</t>
  </si>
  <si>
    <t>Practices form working relationship with others and collaborate.
The practice asks for help when needed and it is always available.</t>
  </si>
  <si>
    <t>3. The Self Assessment Levels of The Triangle and Definitions</t>
  </si>
  <si>
    <t>Do you have an easy process for your patients to follow to make a complaint?</t>
  </si>
  <si>
    <t>Do you have a business continuity plan?</t>
  </si>
  <si>
    <t>Do you submit your Friends and Family feedback promptly?</t>
  </si>
  <si>
    <t>Do your senior team meet at least monthly?</t>
  </si>
  <si>
    <t>Do you monitor profit and loss?</t>
  </si>
  <si>
    <t>Do you review your job descriptions regularly?</t>
  </si>
  <si>
    <t>Can you afford your premises costs?</t>
  </si>
  <si>
    <t>Do you have security of tenure?</t>
  </si>
  <si>
    <t>Are your staff trained in business continuity and is it part of new staff’s induction?</t>
  </si>
  <si>
    <t>Do you monitor your budget regularly and take action to address variances?</t>
  </si>
  <si>
    <t>Are you aware of your frequent attenders?</t>
  </si>
  <si>
    <t>When a vacancy arises, do you consider new roles?</t>
  </si>
  <si>
    <t>Do all of your management team and team leaders have knowledge and understanding of the business plan and budget?</t>
  </si>
  <si>
    <t>Have you sustained a good CQC rating in successive years and are you striving for an outstanding rating?</t>
  </si>
  <si>
    <t>Do you make particular arrangements to manage winter pressures and undertake other seasonal planning?</t>
  </si>
  <si>
    <t>Do you pursue new business opportunities?</t>
  </si>
  <si>
    <t>Do you base your service delivery and skill mix decisions on data?</t>
  </si>
  <si>
    <t>Do you understand the needs of your community and know who the “influencers” are?</t>
  </si>
  <si>
    <t>Is your PCN participating at an Integrated Care System level?</t>
  </si>
  <si>
    <t>Does your PCN work with other providers to secure resources and plan services?</t>
  </si>
  <si>
    <t>Do you publicly celebrate success?</t>
  </si>
  <si>
    <t>3. The Self Assessment Triangle Levels and Guidance</t>
  </si>
  <si>
    <t>The practice uses feedback and data to respond to and understand  the needs of key groups and their resource use.</t>
  </si>
  <si>
    <t xml:space="preserve">
The themes that came out of this work have been categorised into domains with associated symbols on the triangle:
</t>
  </si>
  <si>
    <t>Symbol as represented on the triangle</t>
  </si>
  <si>
    <t xml:space="preserve">Do you have a business plan with indicative budgets? </t>
  </si>
  <si>
    <t>Do you recognise staff who go “above and beyond”?</t>
  </si>
  <si>
    <t>Do you have at least one Excellent rating with CQC?</t>
  </si>
  <si>
    <t xml:space="preserve">Do you work across your PCN (or wider) to develop a strategic workforce plan?
</t>
  </si>
  <si>
    <r>
      <t>The practice</t>
    </r>
    <r>
      <rPr>
        <b/>
        <sz val="11"/>
        <color theme="1"/>
        <rFont val="Calibri"/>
        <family val="2"/>
        <scheme val="minor"/>
      </rPr>
      <t xml:space="preserve"> </t>
    </r>
    <r>
      <rPr>
        <sz val="11"/>
        <color theme="1"/>
        <rFont val="Calibri"/>
        <family val="2"/>
        <scheme val="minor"/>
      </rPr>
      <t>and PCN</t>
    </r>
    <r>
      <rPr>
        <b/>
        <sz val="11"/>
        <color theme="1"/>
        <rFont val="Calibri"/>
        <family val="2"/>
        <scheme val="minor"/>
      </rPr>
      <t xml:space="preserve"> </t>
    </r>
    <r>
      <rPr>
        <sz val="11"/>
        <color theme="1"/>
        <rFont val="Calibri"/>
        <family val="2"/>
        <scheme val="minor"/>
      </rPr>
      <t>is operating as a stable business and has an evolving, strategic plan.
There is individual and collective responsibility for identifying and using available funding within networks and localities.</t>
    </r>
  </si>
  <si>
    <t>Staff have a sound knowledge of practice systems.
Staff complete their stat man training.
Staff turnover is within acceptable limit.</t>
  </si>
  <si>
    <t>Yes</t>
  </si>
  <si>
    <t>No</t>
  </si>
  <si>
    <t>Partially</t>
  </si>
  <si>
    <t>Unknown</t>
  </si>
  <si>
    <t>Do all your clinicians code on EMIS?</t>
  </si>
  <si>
    <t>Do you have robust recall systems?</t>
  </si>
  <si>
    <t>Do you review your staff survey results?</t>
  </si>
  <si>
    <t>Does your practice multi-disciplinary team meet to discuss patients?</t>
  </si>
  <si>
    <t>Do you work with your community pharmacy/pharmacies?</t>
  </si>
  <si>
    <t>Do you monitor and predict cashflow during the year?</t>
  </si>
  <si>
    <t>Does your practice plan 3-5 years ahead using the business plan?</t>
  </si>
  <si>
    <t>Do you have a register of business risks that is routinely reviewed and updated?</t>
  </si>
  <si>
    <t xml:space="preserve">Are you actively working with other providers to improve care? </t>
  </si>
  <si>
    <t>Are you aware of the resources available within your community to support your patients?</t>
  </si>
  <si>
    <r>
      <t xml:space="preserve">Do you have an agreed, standardised process for managing complaints? 
</t>
    </r>
    <r>
      <rPr>
        <b/>
        <sz val="11"/>
        <color theme="3"/>
        <rFont val="Calibri"/>
        <family val="2"/>
        <scheme val="minor"/>
      </rPr>
      <t/>
    </r>
  </si>
  <si>
    <t>Do you meet your own complaints policy timeframes?</t>
  </si>
  <si>
    <t>Do you have a clinical audit calendar that you stick to?</t>
  </si>
  <si>
    <t>Do you review your appointment model more than four times a year?</t>
  </si>
  <si>
    <t>Do you have an action plan to address the themes from complaints, NHS Choices comments, friends and family feedback and incidents?</t>
  </si>
  <si>
    <t>Do you use risk stratification to identify population groups and use this information to improve the care they receive?</t>
  </si>
  <si>
    <t xml:space="preserve">Do you have an Early Warning system in place for patients known to be vulnerable? </t>
  </si>
  <si>
    <t xml:space="preserve">Do you have a Patient Participation Group?
</t>
  </si>
  <si>
    <t xml:space="preserve">Does your PCN meet regularly and do you have shared goals? </t>
  </si>
  <si>
    <t xml:space="preserve">Do you meet or hold virtual meetings with your PPG and review their feedback? </t>
  </si>
  <si>
    <t>Do you monitor and respond to complaints, and feedback on NHS Choices?</t>
  </si>
  <si>
    <t>Do you know if your clinicians are coding problems correctly?</t>
  </si>
  <si>
    <t>Do you take steps to address any shortfalls in your clinical coding?</t>
  </si>
  <si>
    <t xml:space="preserve">Is your PCN actively working on joint projects and delivery?  </t>
  </si>
  <si>
    <t>Does your practice utilise their business plan and keep it current?</t>
  </si>
  <si>
    <t>Do you horizon scan in your PCN and make contingency plans e.g. for policy changes?</t>
  </si>
  <si>
    <t>Are complete records kept of basic safety checks e.g. fridge temps?</t>
  </si>
  <si>
    <t>Are you able to meet the communication needs of your local population through a variety of means e.g. Interpreters, translation services</t>
  </si>
  <si>
    <t>Do you work in partnership with voluntary sector groups to support specific patient and practice needs e.g. volunteer drivers?</t>
  </si>
  <si>
    <t>Can you communicate rapidly and at scale with your patients when required e.g. by text?</t>
  </si>
  <si>
    <t xml:space="preserve">Do you engage with your community to set primary care priorities for the ICS and promote participation in decision making?
</t>
  </si>
  <si>
    <r>
      <t>Have you developed practice values or a mission statement with</t>
    </r>
    <r>
      <rPr>
        <b/>
        <sz val="11"/>
        <rFont val="Calibri"/>
        <family val="2"/>
        <scheme val="minor"/>
      </rPr>
      <t xml:space="preserve"> </t>
    </r>
    <r>
      <rPr>
        <sz val="11"/>
        <rFont val="Calibri"/>
        <family val="2"/>
        <scheme val="minor"/>
      </rPr>
      <t>the Practice team?</t>
    </r>
  </si>
  <si>
    <t>Do you understand how individuals in the practice team work best together e.g. different working styles?</t>
  </si>
  <si>
    <t>Do you engage your staff in identifying areas for improvement?</t>
  </si>
  <si>
    <t>Do you involve your team in the decision making and implementation of change?</t>
  </si>
  <si>
    <t>Do you have a plan that describes your workforce needs for the future and anticipates succession requirements?</t>
  </si>
  <si>
    <t>Is there a culture of improvement where staff are encouraged to innovate?</t>
  </si>
  <si>
    <t>Do you hold full Practice team away days, for example to involve staff in collaborative  working, training, planning and to communicate business plan and strategic direction?</t>
  </si>
  <si>
    <t>Is poor performance managed in your practice?</t>
  </si>
  <si>
    <t>Are you able to develop new models of care to take advantage of your staffs’ skills?</t>
  </si>
  <si>
    <t xml:space="preserve">Do your staff know what to do if they have a clinical concern? </t>
  </si>
  <si>
    <t>Are you confident that you have a robust reporting system in place?</t>
  </si>
  <si>
    <t xml:space="preserve">Do you review your clinical pathways to identify and share good practice? </t>
  </si>
  <si>
    <t xml:space="preserve"> Do you regularly review and test your business continuity plans and update with lessons learnt in your PCN and geographical area? </t>
  </si>
  <si>
    <t>Are you confident that staff report SEA's/SI's/safeguarding concerns?</t>
  </si>
  <si>
    <t>Do you have plans in place to manage short term and long term unplanned leave for both clinical and non clinical staff?</t>
  </si>
  <si>
    <t>Can you mobilise a co-ordinated PCN response to, for example, a major incident? (e.g. remote working for business continuity, text messaging to seek transport support in adverse weather conditions)</t>
  </si>
  <si>
    <r>
      <t>Do you have a current</t>
    </r>
    <r>
      <rPr>
        <b/>
        <sz val="11"/>
        <rFont val="Calibri"/>
        <family val="2"/>
        <scheme val="minor"/>
      </rPr>
      <t xml:space="preserve"> </t>
    </r>
    <r>
      <rPr>
        <sz val="11"/>
        <rFont val="Calibri"/>
        <family val="2"/>
        <scheme val="minor"/>
      </rPr>
      <t>comprehensive Business Continuity Plan that covers loss of PCs and / or network?</t>
    </r>
  </si>
  <si>
    <t>Do you discuss complaints, NHS Choices comments, friends and family feedback and incidents at team meetings?</t>
  </si>
  <si>
    <t xml:space="preserve">Do you share data to inform system wide planning? 
</t>
  </si>
  <si>
    <t>Do you have a plan to work with other providers and the voluntary sector to support a system response to major events?</t>
  </si>
  <si>
    <t>Do you share your SEA/SI learning with the PCN/Localities/other networks?</t>
  </si>
  <si>
    <t>Do you provide your patients with access to self-care information?</t>
  </si>
  <si>
    <t>Do you monitor staff performance and link staff development and training plans to their objectives?</t>
  </si>
  <si>
    <t xml:space="preserve">Do you analyse your QOF exception reporting to identify opportunities for action? </t>
  </si>
  <si>
    <t xml:space="preserve">
</t>
  </si>
  <si>
    <t>Do you hold MDT meetings at least six weekly to discuss vulnerable patients?</t>
  </si>
  <si>
    <t>Are you successfully reducing your DNA rate?</t>
  </si>
  <si>
    <t>Do you use decision aids to help patients get most benefit from  consultations?</t>
  </si>
  <si>
    <t xml:space="preserve">Do you review your health data to understand the unexpected gaps or unwarranted variations? </t>
  </si>
  <si>
    <t xml:space="preserve">Do you use the health data to develop your services? </t>
  </si>
  <si>
    <t>Do you identify patients who would benefit from self-care advice and provide it directly?</t>
  </si>
  <si>
    <t xml:space="preserve"> Do you have a recognised process for responding to MHRA alerts?</t>
  </si>
  <si>
    <t>Is your practice actively engaged with  wider health and social care partners with a joined up plan?</t>
  </si>
  <si>
    <t>Do you have a standardised approach to policies and procedures for your PCN to enable you to work towards being able to redeploy staff across sites to support other practices? (e.g. reviewing staff contracts and addressing indemnity)</t>
  </si>
  <si>
    <t xml:space="preserve">Does your PCN regularly review local and national system plans and adapt your own business plan accordingly?
</t>
  </si>
  <si>
    <t>Has your practice introduced care navigation training and is there an agreed system in place adopted by the entire practice team?</t>
  </si>
  <si>
    <t>Does your PPG contribute to your strategic business planning?</t>
  </si>
  <si>
    <t>Do you review demand data from all sources - phone, online, appointments, NHS 111 and OOH to understand your total capacity requirements and how these can best be met?</t>
  </si>
  <si>
    <t xml:space="preserve">Do you pool your intelligence, reviewing your performance with your PCN and locality? </t>
  </si>
  <si>
    <t>Has the practice undergone workflow optimisation training and introduced document management systems to release time for care?</t>
  </si>
  <si>
    <t>Do you outreach to community groups and attend relevant to groups to talk about health promotion, managing common conditions etc and how to access health services?</t>
  </si>
  <si>
    <t>Does your practice work with neighbouring practices to review opportunities for business efficiencies - e.g. shared back office functions, shared support services and procuring contracts?</t>
  </si>
  <si>
    <t>Do you business plan jointly with practices in your PCN?</t>
  </si>
  <si>
    <t>Do you have effective relationships as part of your PCN and locality with mental health, community, local authority and acute providers? Are these reflected in provider alliances and provider boards?</t>
  </si>
  <si>
    <t>Are you participating within and contributing to a system-wide approach to developing social prescribing?</t>
  </si>
  <si>
    <t>What to do - how to use the assessment tool.</t>
  </si>
  <si>
    <t xml:space="preserve"> Does your QOF exception reporting follow the GP contract guidance, and are all staff working to the same understanding? </t>
  </si>
  <si>
    <t xml:space="preserve">Do you have access to and use a risk stratification tool to predict patients at greatest need of care planning? </t>
  </si>
  <si>
    <t xml:space="preserve">Do you actively support and engage in the proactive use of data to monitor the needs of your population and use this data to inform how you work with others to deliver care?
</t>
  </si>
  <si>
    <t>Tab 1. Guidance</t>
  </si>
  <si>
    <t>Tab 2. How to use the Self Assessment Tool</t>
  </si>
  <si>
    <t xml:space="preserve">
2. The Self Assessment Tool Domains and Related Symbols</t>
  </si>
  <si>
    <t>Staff are working in defined teams and the practice holds team meetings. The practice has a PPG.</t>
  </si>
  <si>
    <t>There is collaborative working within the practice.
Patient satisfaction levels are good and there is an effective relationship with Healthwatch.</t>
  </si>
  <si>
    <t>Effective  and supporting relationships are in place within PCNs and Localities. There is partnership working with the VCSE sector.</t>
  </si>
  <si>
    <t>The practice participates with other providers in the wider system. It seeks to understand the needs of its community and knows who the influencers are.</t>
  </si>
  <si>
    <t>General practice is driving the direction of the Integrated Care System. PCNs are working with their community to set priorities and promote participation.</t>
  </si>
  <si>
    <t>The practice has support arrangements in place through its PCN when difficulties arise.</t>
  </si>
  <si>
    <t>1. Introduction: including background/development and what the triangle is for.</t>
  </si>
  <si>
    <t>Guidance notes for completing the Business Strategy Self Assessment Tool</t>
  </si>
  <si>
    <t>Is your CQC rating good across all domains?</t>
  </si>
  <si>
    <t>Do you look beyond your network for trusted colleagues to offer additional support?</t>
  </si>
  <si>
    <t>Is your overdraft stable or decreasing?</t>
  </si>
  <si>
    <t xml:space="preserve">Are only a small proportion of your staffing and on-going running costs dependent on short-term contracts? </t>
  </si>
  <si>
    <t xml:space="preserve">Do  you have agreed ways of managing repeat prescription processes and for referring people with minor illnesses? </t>
  </si>
  <si>
    <t>Has your PCN implemented changes across the network that have benefited the practice or patients?</t>
  </si>
  <si>
    <t xml:space="preserve"> Do your staff understand the different roles in practice structure and are they able to crosscover e.g. for sickness?</t>
  </si>
  <si>
    <t>Is your CQC rating good overall?</t>
  </si>
  <si>
    <t>Do you hold multidisciplinary SEA/SI review meetings, including both clinical and admin staff?</t>
  </si>
  <si>
    <t xml:space="preserve">Are you identifying themes and trends from your SEA/SI's and putting plans in place to rectify the learning? </t>
  </si>
  <si>
    <t>Do you use this data to inform resource allocation across providers for prioritised integrated care pathways redesign? e.g. frailty</t>
  </si>
  <si>
    <t>Tab 3. The Self Assessment Tool</t>
  </si>
  <si>
    <t>Tab 4. Results</t>
  </si>
  <si>
    <t>Business
How does your practice pay its bills and monitor finances?</t>
  </si>
  <si>
    <t xml:space="preserve">Is there consistently enough money left after each month (or the 14th before the practices get paid) to comfortably meet your business needs.
</t>
  </si>
  <si>
    <t>Business
How does your practice ensure there are stable contracts in place for staff, premises and service delivery?
Does the practice monitor profitability?</t>
  </si>
  <si>
    <t>Business
How does your practice undertake financial planning?</t>
  </si>
  <si>
    <t>Business 
How does your Practice plan long term and take confident &amp; informed Business risks?</t>
  </si>
  <si>
    <t xml:space="preserve">Have you developed the infrastructure and financial governance to enable you to manage and deliver contracts between a number of practices and other providers?
</t>
  </si>
  <si>
    <t xml:space="preserve">Do you hold full team meetings regularly?   
</t>
  </si>
  <si>
    <t>Question</t>
  </si>
  <si>
    <t xml:space="preserve">Do you have an agreed, standardised process for managing complaints? 
</t>
  </si>
  <si>
    <t>Analytics
How does your practice use evaluation to drive decision making and continuous improvement work as part of day to day business?</t>
  </si>
  <si>
    <t xml:space="preserve">Do you take action to escalate complaints which reflect a problem with the system?  </t>
  </si>
  <si>
    <t xml:space="preserve">Can you track your highest risk patients along their care pathway? </t>
  </si>
  <si>
    <t xml:space="preserve">Do you track your highest risk patients along their care pathway and intervene when appropriate? </t>
  </si>
  <si>
    <t>Do your staff complete all their stat and man training?</t>
  </si>
  <si>
    <t xml:space="preserve">Do you have a process in place to ensure that all staff are trained in their own roles?
</t>
  </si>
  <si>
    <t xml:space="preserve">Are staff appraisals completed on at least an annual basis?
</t>
  </si>
  <si>
    <t>Have you developed practice values or a mission statement with the Practice team?</t>
  </si>
  <si>
    <t>Do you have a current comprehensive Business Continuity Plan that covers loss of PCs and / or network?</t>
  </si>
  <si>
    <t xml:space="preserve">Do you contribute to the wider system management of capacity? 
</t>
  </si>
  <si>
    <t>Population Health
How does your practice proactively target 'at risk' groups of patients?</t>
  </si>
  <si>
    <t>Do you review frequent flyers and have care plans in place which are accessible to all those involved in the care of the patient and can be shared across the system?</t>
  </si>
  <si>
    <t xml:space="preserve">Does your PCN use demographic/practice profile/public health/population health
data to inform developments? 
</t>
  </si>
  <si>
    <t>Output Page</t>
  </si>
  <si>
    <t>Info</t>
  </si>
  <si>
    <t>Answer</t>
  </si>
  <si>
    <t>Comment</t>
  </si>
  <si>
    <t>Sheet</t>
  </si>
  <si>
    <t>Qnumber</t>
  </si>
  <si>
    <t>3.Assessment Tool</t>
  </si>
  <si>
    <t>Yoffset</t>
  </si>
  <si>
    <t>Xoffset</t>
  </si>
  <si>
    <t>Indicator</t>
  </si>
  <si>
    <t>Digital</t>
  </si>
  <si>
    <r>
      <rPr>
        <b/>
        <sz val="11"/>
        <color theme="1"/>
        <rFont val="Calibri"/>
        <family val="2"/>
        <scheme val="minor"/>
      </rPr>
      <t xml:space="preserve">Digital </t>
    </r>
    <r>
      <rPr>
        <sz val="11"/>
        <color theme="1"/>
        <rFont val="Calibri"/>
        <family val="2"/>
        <scheme val="minor"/>
      </rPr>
      <t xml:space="preserve">
Is the practice is using a combination of digital and paper-based processes?</t>
    </r>
  </si>
  <si>
    <t>Do you provide practice and service information online?</t>
  </si>
  <si>
    <t>Are patients able to manage their own appointment booking on-line?</t>
  </si>
  <si>
    <t>Are patients able to manage their own prescriptions and view their health record on-line?</t>
  </si>
  <si>
    <t xml:space="preserve">Do staff have easy access to PCs, scanners, dual screens, dictation software etc where needed? </t>
  </si>
  <si>
    <t>Do you use a digital document management system for all documents?</t>
  </si>
  <si>
    <t xml:space="preserve">Do all your practice buildings have private and public wifi? </t>
  </si>
  <si>
    <t>Do you have automated systems / templates/ protocols that support accurate coding?</t>
  </si>
  <si>
    <t>Are patients encouraged to view their records and test results online?</t>
  </si>
  <si>
    <t>Can patients contact the practice via online methods ( email, webform etc )?</t>
  </si>
  <si>
    <t>Are your patients encouraged to get access to advice online, including self-care signposting and a symptom sorter?</t>
  </si>
  <si>
    <t xml:space="preserve">Do staff have regular IT update training / learning needs analysis carried out </t>
  </si>
  <si>
    <t xml:space="preserve">Does your practice have a social media presence to support communication? </t>
  </si>
  <si>
    <t xml:space="preserve">Do you use texting or other automated systems for communication with patients? </t>
  </si>
  <si>
    <t>Do clinicians use decision support tools?</t>
  </si>
  <si>
    <t>Does your practice have an effective automated recall system able to communicate via multiple media channels?</t>
  </si>
  <si>
    <t xml:space="preserve">Do you have a digital strategy with clear ambitions as to how digital innovations can best be used to support the practice </t>
  </si>
  <si>
    <t xml:space="preserve">Do you have access to expert IT advice to support practice development?   </t>
  </si>
  <si>
    <t xml:space="preserve">Do your patients have access to technology which enables patients to manage their care in partnership with healthcare professionals? </t>
  </si>
  <si>
    <t>Does your practice use digital consultation aids to support good clinical practice?</t>
  </si>
  <si>
    <t xml:space="preserve">Do you have fully enabled remote and mobile working solutions for all staff that would benefit from this? </t>
  </si>
  <si>
    <t xml:space="preserve">Do you have telephony system that enables cross organisational call routing and the ability to use it to best effect? </t>
  </si>
  <si>
    <t>Are there integrated clinical systems between practices, and you PCN?</t>
  </si>
  <si>
    <t xml:space="preserve">Do you have communication solution in place to support cross PCN sharing of information / documents, project plans etc. </t>
  </si>
  <si>
    <t xml:space="preserve">Do you have digital technologies that support caseload management and oversight across community and wider partners  </t>
  </si>
  <si>
    <t>Do your clinical systems integrate with / allow you to effectively work within your PCN/Locality in a co-ordinated way?</t>
  </si>
  <si>
    <t>Comments</t>
  </si>
  <si>
    <t>The practice is using a combination of digital and paper-based processes</t>
  </si>
  <si>
    <t xml:space="preserve">The practice looks for opportunities to increase effectiveness through digital means </t>
  </si>
  <si>
    <t>The practice team uses digital tools for service improvement and to empower patients</t>
  </si>
  <si>
    <t>The practice works with its PCN colleagues to develop digital solutions to transform care for the local population</t>
  </si>
  <si>
    <t>Digital solutions encourage integrated care across all providers and put patients in control of their health</t>
  </si>
  <si>
    <t>Development Support and Domain Action Plans</t>
  </si>
  <si>
    <t>Domain  BUSINESS</t>
  </si>
  <si>
    <t>BUSINESS</t>
  </si>
  <si>
    <t>Action</t>
  </si>
  <si>
    <t>What support?</t>
  </si>
  <si>
    <t>By when?</t>
  </si>
  <si>
    <t>How?</t>
  </si>
  <si>
    <t>Who?</t>
  </si>
  <si>
    <t>Domain  RELATIONSHIPS</t>
  </si>
  <si>
    <t>RELATIONSHIPS</t>
  </si>
  <si>
    <t>Domain  ANALYTICS</t>
  </si>
  <si>
    <t>ANALYTICS</t>
  </si>
  <si>
    <t>Domain  CAPABILITY</t>
  </si>
  <si>
    <t>CAPABILITY</t>
  </si>
  <si>
    <t>Domain  RESPONSIVENESS</t>
  </si>
  <si>
    <t>RESPONSIVENESS</t>
  </si>
  <si>
    <t>Domain  POPULATION HEALTH</t>
  </si>
  <si>
    <t>POPULATION HEALTH</t>
  </si>
  <si>
    <t>Domain  DIGITAL</t>
  </si>
  <si>
    <t>DIGITAL</t>
  </si>
  <si>
    <t xml:space="preserve">Are staff given role specific IT training and induction? 
</t>
  </si>
  <si>
    <t>Do all your clinicians code on TPP S1 or EMIS?</t>
  </si>
  <si>
    <t>Digital 
Is the practice is using a combination of digital and paper-based processes?</t>
  </si>
  <si>
    <t>Digital
Does the practice team use digital tools for service improvement and to empower patients?</t>
  </si>
  <si>
    <r>
      <t>Do online and digital systems support patients to access to primary care services at scale, including community and 3</t>
    </r>
    <r>
      <rPr>
        <vertAlign val="superscript"/>
        <sz val="11"/>
        <color theme="1"/>
        <rFont val="Calibri"/>
        <family val="2"/>
        <scheme val="minor"/>
      </rPr>
      <t>rd</t>
    </r>
    <r>
      <rPr>
        <sz val="11"/>
        <color theme="1"/>
        <rFont val="Calibri"/>
        <family val="2"/>
        <scheme val="minor"/>
      </rPr>
      <t xml:space="preserve"> sector?</t>
    </r>
  </si>
  <si>
    <r>
      <rPr>
        <sz val="11"/>
        <rFont val="Calibri"/>
        <family val="2"/>
        <scheme val="minor"/>
      </rPr>
      <t>Do you have a process in place to ensure that all staff are trained in their own roles?</t>
    </r>
    <r>
      <rPr>
        <b/>
        <sz val="11"/>
        <rFont val="Calibri"/>
        <family val="2"/>
        <scheme val="minor"/>
      </rPr>
      <t xml:space="preserve">
</t>
    </r>
  </si>
  <si>
    <r>
      <rPr>
        <sz val="11"/>
        <rFont val="Calibri"/>
        <family val="2"/>
        <scheme val="minor"/>
      </rPr>
      <t>Are staff appraisals completed on at least an annual basis?</t>
    </r>
    <r>
      <rPr>
        <b/>
        <sz val="11"/>
        <rFont val="Calibri"/>
        <family val="2"/>
        <scheme val="minor"/>
      </rPr>
      <t xml:space="preserve">
</t>
    </r>
  </si>
  <si>
    <r>
      <rPr>
        <b/>
        <sz val="11"/>
        <rFont val="Calibri"/>
        <family val="2"/>
        <scheme val="minor"/>
      </rPr>
      <t>Stable</t>
    </r>
    <r>
      <rPr>
        <sz val="11"/>
        <rFont val="Calibri"/>
        <family val="2"/>
        <scheme val="minor"/>
      </rPr>
      <t xml:space="preserve"> 
How does the Practice team work operationally towards medium goals?</t>
    </r>
  </si>
  <si>
    <r>
      <rPr>
        <b/>
        <sz val="11"/>
        <rFont val="Calibri"/>
        <family val="2"/>
        <scheme val="minor"/>
      </rPr>
      <t>Developing</t>
    </r>
    <r>
      <rPr>
        <sz val="11"/>
        <rFont val="Calibri"/>
        <family val="2"/>
        <scheme val="minor"/>
      </rPr>
      <t xml:space="preserve">
How does the Practice as a MDT work with others and use data to improve care?</t>
    </r>
  </si>
  <si>
    <r>
      <t xml:space="preserve">Digital
</t>
    </r>
    <r>
      <rPr>
        <sz val="11"/>
        <rFont val="Calibri"/>
        <family val="2"/>
        <scheme val="minor"/>
      </rPr>
      <t>Does the practice team use digital tools for service improvement and to empower patients?</t>
    </r>
  </si>
  <si>
    <r>
      <rPr>
        <b/>
        <sz val="11"/>
        <rFont val="Calibri"/>
        <family val="2"/>
        <scheme val="minor"/>
      </rPr>
      <t xml:space="preserve">Resilient </t>
    </r>
    <r>
      <rPr>
        <sz val="11"/>
        <rFont val="Calibri"/>
        <family val="2"/>
        <scheme val="minor"/>
      </rPr>
      <t xml:space="preserve">
How do you empower your Practice Team to work within the wider system and support excellent patient care?
</t>
    </r>
  </si>
  <si>
    <r>
      <t xml:space="preserve">Do you take action to escalate complaints which reflect a problem with the system? </t>
    </r>
    <r>
      <rPr>
        <b/>
        <sz val="11"/>
        <rFont val="Calibri"/>
        <family val="2"/>
        <scheme val="minor"/>
      </rPr>
      <t xml:space="preserve"> </t>
    </r>
  </si>
  <si>
    <r>
      <t>Can you track your highest risk patients along their care pathway?</t>
    </r>
    <r>
      <rPr>
        <b/>
        <sz val="11"/>
        <rFont val="Calibri"/>
        <family val="2"/>
        <scheme val="minor"/>
      </rPr>
      <t xml:space="preserve"> </t>
    </r>
  </si>
  <si>
    <r>
      <t>Do you track your highest risk patients along their care pathway and intervene when appropriate?</t>
    </r>
    <r>
      <rPr>
        <b/>
        <sz val="11"/>
        <rFont val="Calibri"/>
        <family val="2"/>
        <scheme val="minor"/>
      </rPr>
      <t xml:space="preserve"> </t>
    </r>
  </si>
  <si>
    <r>
      <t>Do online and digital systems support patients to access to primary care services at scale, including community and 3</t>
    </r>
    <r>
      <rPr>
        <vertAlign val="superscript"/>
        <sz val="11"/>
        <rFont val="Calibri"/>
        <family val="2"/>
        <scheme val="minor"/>
      </rPr>
      <t>rd</t>
    </r>
    <r>
      <rPr>
        <sz val="11"/>
        <rFont val="Calibri"/>
        <family val="2"/>
        <scheme val="minor"/>
      </rPr>
      <t xml:space="preserve"> sector?</t>
    </r>
  </si>
  <si>
    <t>Practice Business Strategy Heat Map</t>
  </si>
  <si>
    <t>Practice Name:</t>
  </si>
  <si>
    <r>
      <t xml:space="preserve">
It is recommended that practices look at the self assessment together as a team.
The first column, in the mauve box, has the level of the triangle and an overarching question to guide your thinking for your answers in the section.
Start at base level, and move across. 
Each subsequent column has a domain heading in blue e.g. Business, with a further overarching question to guide your thinking for your answers. Remember to select from the drop down for this question (mauve box) as well as the more detailed questions in the white boxes.  
Work your way through the questions in the white boxes, </t>
    </r>
    <r>
      <rPr>
        <b/>
        <sz val="11"/>
        <color theme="1"/>
        <rFont val="Calibri"/>
        <family val="2"/>
        <scheme val="minor"/>
      </rPr>
      <t>select your answer from the drop down menu:</t>
    </r>
    <r>
      <rPr>
        <sz val="11"/>
        <color theme="1"/>
        <rFont val="Calibri"/>
        <family val="2"/>
        <scheme val="minor"/>
      </rPr>
      <t xml:space="preserve"> </t>
    </r>
    <r>
      <rPr>
        <b/>
        <sz val="11"/>
        <color theme="1"/>
        <rFont val="Calibri"/>
        <family val="2"/>
        <scheme val="minor"/>
      </rPr>
      <t xml:space="preserve">Yes, No, Partially.
If you would like to add comments to support your response please add them to the appropriate comments box.
</t>
    </r>
    <r>
      <rPr>
        <sz val="11"/>
        <color theme="1"/>
        <rFont val="Calibri"/>
        <family val="2"/>
        <scheme val="minor"/>
      </rPr>
      <t xml:space="preserve">Once you have completed base move down to the next level - stable - continue the steps above for stable and continue moving down until you have completed all five levels. Alternatively you may prefer to work down through the levels under each topic  eg Business from Base through to Strategic. 
Once you have completed all the questions, this will form your baseline or starting position.
The first time you complete the self assessment it will generate some interesting discussions.
By working through the questions - this may generate ideas for improvement in your practice or identify areas that could be reviewed that you had not thought of.
Make sure you save a copy with the date so you can use as a comparison the next time you complete the self assessment.
It is likely and hoped  that from the discussions you will start to form actions that could be carried out to improve day to day working in the practice for both staff and patients.
Some actions you will be able to put in place straight away, others will need thinking about and time.
It is suggested that you complete the self assessment tool every 6 months to provide feedback on progress, keep the momentum going help ensure the improvement is sustained.
</t>
    </r>
  </si>
  <si>
    <t>Does your practice have robust processes to pay its bills and monitor finances?</t>
  </si>
  <si>
    <r>
      <rPr>
        <b/>
        <sz val="11"/>
        <color theme="1"/>
        <rFont val="Calibri"/>
        <family val="2"/>
        <scheme val="minor"/>
      </rPr>
      <t xml:space="preserve">Business
</t>
    </r>
    <r>
      <rPr>
        <sz val="11"/>
        <color theme="1"/>
        <rFont val="Calibri"/>
        <family val="2"/>
        <scheme val="minor"/>
      </rPr>
      <t>Does your practice have robust processes to pay its bills and monitor finances?</t>
    </r>
  </si>
  <si>
    <t>If you use an overdraft is it stable or decreasing?</t>
  </si>
  <si>
    <t>Business
Does your practice ensure there are stable contracts in place for staff, premises and service delivery and monitor profitability?</t>
  </si>
  <si>
    <r>
      <rPr>
        <b/>
        <sz val="11"/>
        <rFont val="Calibri"/>
        <family val="2"/>
        <scheme val="minor"/>
      </rPr>
      <t>Business</t>
    </r>
    <r>
      <rPr>
        <sz val="11"/>
        <rFont val="Calibri"/>
        <family val="2"/>
        <scheme val="minor"/>
      </rPr>
      <t xml:space="preserve">
How does your practice ensure there are stable contracts in place for staff, premises and service delivery and monitor profitability?</t>
    </r>
  </si>
  <si>
    <r>
      <rPr>
        <b/>
        <sz val="11"/>
        <rFont val="Calibri"/>
        <family val="2"/>
        <scheme val="minor"/>
      </rPr>
      <t>Business</t>
    </r>
    <r>
      <rPr>
        <sz val="11"/>
        <rFont val="Calibri"/>
        <family val="2"/>
        <scheme val="minor"/>
      </rPr>
      <t xml:space="preserve">
Does your practice undertake  business and financial planning?</t>
    </r>
  </si>
  <si>
    <t>Business
Does your practice undertake business and financial planning?</t>
  </si>
  <si>
    <r>
      <rPr>
        <b/>
        <sz val="11"/>
        <rFont val="Calibri"/>
        <family val="2"/>
        <scheme val="minor"/>
      </rPr>
      <t>Business</t>
    </r>
    <r>
      <rPr>
        <sz val="11"/>
        <rFont val="Calibri"/>
        <family val="2"/>
        <scheme val="minor"/>
      </rPr>
      <t xml:space="preserve"> 
Does your Practice plan long term and take confident &amp; informed Business risks?</t>
    </r>
  </si>
  <si>
    <t>Business 
Does your Practice plan long term and take confident &amp; informed Business risks?</t>
  </si>
  <si>
    <r>
      <rPr>
        <b/>
        <sz val="11"/>
        <rFont val="Calibri"/>
        <family val="2"/>
        <scheme val="minor"/>
      </rPr>
      <t xml:space="preserve">Business </t>
    </r>
    <r>
      <rPr>
        <sz val="11"/>
        <rFont val="Calibri"/>
        <family val="2"/>
        <scheme val="minor"/>
      </rPr>
      <t xml:space="preserve">
Does your Practice evolve and utilise its strategic plan to identifying and utilise available and additional funding?</t>
    </r>
  </si>
  <si>
    <t>Business 
Does your Practice evolve and utilise its strategic pla to identify and utilise available and additional funding?</t>
  </si>
  <si>
    <t>Relationships
Does your practice have a clear structure and hold regular meetings</t>
  </si>
  <si>
    <t>Relationships
Does your practice work collaboratively to ensure patient satisfaction levels are good?</t>
  </si>
  <si>
    <t>Do you work with your PPG and/or Healthwatch to have an action plan in place to identify issues within the practice that arise from the patient survey?</t>
  </si>
  <si>
    <t>Do you work withyour PPG and/or Healthwatch to have an action plan in place to identify issues within the practice that arise from the patient survey?</t>
  </si>
  <si>
    <t>Relationships
Does your practice foster effective and supportive relationships within its locality/localities and with the voluntary sector?</t>
  </si>
  <si>
    <r>
      <rPr>
        <b/>
        <sz val="11"/>
        <rFont val="Calibri"/>
        <family val="2"/>
        <scheme val="minor"/>
      </rPr>
      <t>Relationships</t>
    </r>
    <r>
      <rPr>
        <sz val="11"/>
        <rFont val="Calibri"/>
        <family val="2"/>
        <scheme val="minor"/>
      </rPr>
      <t xml:space="preserve">
Does your Practice participate as a provider in the wider system?</t>
    </r>
  </si>
  <si>
    <t>Relationships
Does your Practice participate as a provider in the wider system?</t>
  </si>
  <si>
    <t xml:space="preserve">Do you participate in your Area PPG or other local forum for involving service users? </t>
  </si>
  <si>
    <r>
      <rPr>
        <b/>
        <sz val="11"/>
        <rFont val="Calibri"/>
        <family val="2"/>
        <scheme val="minor"/>
      </rPr>
      <t xml:space="preserve">Relationships </t>
    </r>
    <r>
      <rPr>
        <sz val="11"/>
        <rFont val="Calibri"/>
        <family val="2"/>
        <scheme val="minor"/>
      </rPr>
      <t xml:space="preserve">
Does your Practice contribute to developing the direction/priorities of the Integrated Care System (ICS)?</t>
    </r>
  </si>
  <si>
    <t>Relationships 
Does your Practice contribute to developing the direction/priorities of the Integrated Care System (ICS)?</t>
  </si>
  <si>
    <r>
      <rPr>
        <b/>
        <sz val="11"/>
        <color theme="1"/>
        <rFont val="Calibri"/>
        <family val="2"/>
        <scheme val="minor"/>
      </rPr>
      <t xml:space="preserve">Relationships
</t>
    </r>
    <r>
      <rPr>
        <sz val="11"/>
        <color theme="1"/>
        <rFont val="Calibri"/>
        <family val="2"/>
        <scheme val="minor"/>
      </rPr>
      <t>Does your practice have a clear structure and hold regular meetings</t>
    </r>
  </si>
  <si>
    <r>
      <rPr>
        <b/>
        <sz val="11"/>
        <color theme="1"/>
        <rFont val="Calibri"/>
        <family val="2"/>
        <scheme val="minor"/>
      </rPr>
      <t xml:space="preserve">Analytics
</t>
    </r>
    <r>
      <rPr>
        <sz val="11"/>
        <color theme="1"/>
        <rFont val="Calibri"/>
        <family val="2"/>
        <scheme val="minor"/>
      </rPr>
      <t xml:space="preserve">Does your practice use information and data (including patient complaints and feedback) to make decisions?
</t>
    </r>
  </si>
  <si>
    <t xml:space="preserve">Analytics
Does use information and data (including patient complaints and feedback) to make decisions?
</t>
  </si>
  <si>
    <r>
      <rPr>
        <b/>
        <sz val="11"/>
        <rFont val="Calibri"/>
        <family val="2"/>
        <scheme val="minor"/>
      </rPr>
      <t>Analytics</t>
    </r>
    <r>
      <rPr>
        <sz val="11"/>
        <rFont val="Calibri"/>
        <family val="2"/>
        <scheme val="minor"/>
      </rPr>
      <t xml:space="preserve">
Does your practice carry out audits and review your appointment model?</t>
    </r>
  </si>
  <si>
    <t>Analytics
Does your practice carry out audits and review your appointment model?</t>
  </si>
  <si>
    <r>
      <rPr>
        <b/>
        <sz val="11"/>
        <rFont val="Calibri"/>
        <family val="2"/>
        <scheme val="minor"/>
      </rPr>
      <t>Analytics</t>
    </r>
    <r>
      <rPr>
        <sz val="11"/>
        <rFont val="Calibri"/>
        <family val="2"/>
        <scheme val="minor"/>
      </rPr>
      <t xml:space="preserve">
Does your practice use feedback and data to understand the needs of key groups and their resource use?</t>
    </r>
  </si>
  <si>
    <t>Analytics
Does your practice use feedback and data to understand the needs of key groups and their resource use?</t>
  </si>
  <si>
    <r>
      <rPr>
        <b/>
        <sz val="11"/>
        <rFont val="Calibri"/>
        <family val="2"/>
        <scheme val="minor"/>
      </rPr>
      <t>Analytics</t>
    </r>
    <r>
      <rPr>
        <sz val="11"/>
        <rFont val="Calibri"/>
        <family val="2"/>
        <scheme val="minor"/>
      </rPr>
      <t xml:space="preserve">
Does your practice use evaluation to drive decision making and continuous improvement work as part of day to day business?</t>
    </r>
  </si>
  <si>
    <t>Analytics
Does your practice use data and measurement to monitor how things are and take action where indicated? eg early warning to system partners to help manage pressure</t>
  </si>
  <si>
    <r>
      <t>Analytics
D</t>
    </r>
    <r>
      <rPr>
        <sz val="11"/>
        <rFont val="Calibri"/>
        <family val="2"/>
        <scheme val="minor"/>
      </rPr>
      <t>oes your practice use data and measurement to monitor how things are and take action where indicated? eg early warning to system partners to help manage pressures</t>
    </r>
  </si>
  <si>
    <t>Capability
Does your practice ensure staff have a sound knowledge of practice policies and systems?</t>
  </si>
  <si>
    <r>
      <rPr>
        <b/>
        <sz val="11"/>
        <rFont val="Calibri"/>
        <family val="2"/>
        <scheme val="minor"/>
      </rPr>
      <t>Capability</t>
    </r>
    <r>
      <rPr>
        <sz val="11"/>
        <rFont val="Calibri"/>
        <family val="2"/>
        <scheme val="minor"/>
      </rPr>
      <t xml:space="preserve">
Does your practice ensure that staff are working within their clinical skill set (and can access training) and achieving a good work/life balance?</t>
    </r>
  </si>
  <si>
    <t>Capability
Does your practice ensure that staff are working within their clinical skill set (and can access training) and achieving a good work/life balance?</t>
  </si>
  <si>
    <r>
      <rPr>
        <b/>
        <sz val="11"/>
        <rFont val="Calibri"/>
        <family val="2"/>
        <scheme val="minor"/>
      </rPr>
      <t>Capability</t>
    </r>
    <r>
      <rPr>
        <sz val="11"/>
        <rFont val="Calibri"/>
        <family val="2"/>
        <scheme val="minor"/>
      </rPr>
      <t xml:space="preserve">
Can you evidence effective leadership within the practice (including staff feeling valued and being confident that concerns raised will be dealt with)?</t>
    </r>
  </si>
  <si>
    <t>Capability
Can you evidence effective leadership within the practice (including staff feeling valued and being confident that concerns raised will be dealt with)?</t>
  </si>
  <si>
    <r>
      <rPr>
        <b/>
        <sz val="11"/>
        <rFont val="Calibri"/>
        <family val="2"/>
        <scheme val="minor"/>
      </rPr>
      <t>Capability</t>
    </r>
    <r>
      <rPr>
        <sz val="11"/>
        <rFont val="Calibri"/>
        <family val="2"/>
        <scheme val="minor"/>
      </rPr>
      <t xml:space="preserve">
Does your practice provide staff with access to development and enrichment opportunities?</t>
    </r>
  </si>
  <si>
    <t>Capability
Does your practice provide staff with access to development and enrichment opportunities?</t>
  </si>
  <si>
    <t>Capability
Has your practice achieved or is working towards being a stable, highly functioning and integrated team?</t>
  </si>
  <si>
    <r>
      <t xml:space="preserve">Capability
</t>
    </r>
    <r>
      <rPr>
        <sz val="11"/>
        <rFont val="Calibri"/>
        <family val="2"/>
        <scheme val="minor"/>
      </rPr>
      <t>Ha</t>
    </r>
    <r>
      <rPr>
        <b/>
        <sz val="11"/>
        <rFont val="Calibri"/>
        <family val="2"/>
        <scheme val="minor"/>
      </rPr>
      <t xml:space="preserve">s </t>
    </r>
    <r>
      <rPr>
        <sz val="11"/>
        <rFont val="Calibri"/>
        <family val="2"/>
        <scheme val="minor"/>
      </rPr>
      <t>your practice achieved or is working  towards being a stable, highly functioning and integrated team?</t>
    </r>
  </si>
  <si>
    <t>Are your staff able to access additional qualifications to benefit your practice or the wider system in the longer term?</t>
  </si>
  <si>
    <t>Are your staff able to access additional qualifications to benefit your practiceor the wider system in the longer term?</t>
  </si>
  <si>
    <r>
      <rPr>
        <b/>
        <sz val="11"/>
        <color theme="1"/>
        <rFont val="Calibri"/>
        <family val="2"/>
        <scheme val="minor"/>
      </rPr>
      <t>Responsiveness</t>
    </r>
    <r>
      <rPr>
        <sz val="11"/>
        <color theme="1"/>
        <rFont val="Calibri"/>
        <family val="2"/>
        <scheme val="minor"/>
      </rPr>
      <t xml:space="preserve">
Is your practice meeting core clinical safety standards and CQC compliance?</t>
    </r>
  </si>
  <si>
    <t>Responsiveness
Is your practice meeting core clinical safety standards and CQC compliance?</t>
  </si>
  <si>
    <t xml:space="preserve">Do all your practice staff know when and how to report SEA's/SI's ? 
</t>
  </si>
  <si>
    <r>
      <rPr>
        <b/>
        <sz val="11"/>
        <rFont val="Calibri"/>
        <family val="2"/>
        <scheme val="minor"/>
      </rPr>
      <t>Responsiveness</t>
    </r>
    <r>
      <rPr>
        <sz val="11"/>
        <rFont val="Calibri"/>
        <family val="2"/>
        <scheme val="minor"/>
      </rPr>
      <t xml:space="preserve">
Is your practice confident it can recover from short-term disruptions to service?</t>
    </r>
  </si>
  <si>
    <t>Responsiveness
Is your practice confident it can recover from short-term disruptions to service?</t>
  </si>
  <si>
    <r>
      <rPr>
        <b/>
        <sz val="11"/>
        <rFont val="Calibri"/>
        <family val="2"/>
        <scheme val="minor"/>
      </rPr>
      <t>Responsiveness</t>
    </r>
    <r>
      <rPr>
        <sz val="11"/>
        <rFont val="Calibri"/>
        <family val="2"/>
        <scheme val="minor"/>
      </rPr>
      <t xml:space="preserve">
Does your practice work effectively including with others to manage difficulties that arise?</t>
    </r>
  </si>
  <si>
    <t>Responsiveness
Does your practice work effectively including with others to manage difficulties that arise?</t>
  </si>
  <si>
    <r>
      <rPr>
        <b/>
        <sz val="11"/>
        <rFont val="Calibri"/>
        <family val="2"/>
        <scheme val="minor"/>
      </rPr>
      <t>Responsiveness</t>
    </r>
    <r>
      <rPr>
        <sz val="11"/>
        <rFont val="Calibri"/>
        <family val="2"/>
        <scheme val="minor"/>
      </rPr>
      <t xml:space="preserve">
Does your practice empower staff to solve problems and use trusted locality colleagues for additional support when necessary?</t>
    </r>
  </si>
  <si>
    <t>Responsiveness
Does your practice empower staff to solve problems and use trusted locality colleagues for additional support when necessary?</t>
  </si>
  <si>
    <t>Do you use the EMI/Systemone and/or other reporting and analysis to support wider system understanding of general practice activity?</t>
  </si>
  <si>
    <t>Do you use the EMIS/Systemone and/or other reporting and analysis to support wider system understanding of general practice activity?</t>
  </si>
  <si>
    <r>
      <t xml:space="preserve">Responsiveness
</t>
    </r>
    <r>
      <rPr>
        <sz val="11"/>
        <rFont val="Calibri"/>
        <family val="2"/>
        <scheme val="minor"/>
      </rPr>
      <t>Does your practice work effectively with others to respond to challenges?</t>
    </r>
  </si>
  <si>
    <t>Responsiveness
Does your practice work effectively with others to respond to challenges?</t>
  </si>
  <si>
    <r>
      <rPr>
        <b/>
        <sz val="11"/>
        <color theme="1"/>
        <rFont val="Calibri"/>
        <family val="2"/>
        <scheme val="minor"/>
      </rPr>
      <t>Population Health
D</t>
    </r>
    <r>
      <rPr>
        <sz val="11"/>
        <color theme="1"/>
        <rFont val="Calibri"/>
        <family val="2"/>
        <scheme val="minor"/>
      </rPr>
      <t>oes your practice gain acceptable QOF and Primary Care Indicator scores?</t>
    </r>
  </si>
  <si>
    <t>Population Health
Does your practice gain acceptable QOF and Primary Care Indicator scores?</t>
  </si>
  <si>
    <r>
      <rPr>
        <b/>
        <sz val="11"/>
        <rFont val="Calibri"/>
        <family val="2"/>
        <scheme val="minor"/>
      </rPr>
      <t>Population Health</t>
    </r>
    <r>
      <rPr>
        <sz val="11"/>
        <rFont val="Calibri"/>
        <family val="2"/>
        <scheme val="minor"/>
      </rPr>
      <t xml:space="preserve">
Does your practice develop and follow good practice clinical pathways for priority disease groups (e.g. Diabetes)?</t>
    </r>
  </si>
  <si>
    <t>Population Health
Does your practice develop and follow good practice clinical pathways for priority disease groups (e.g. Diabetes)?</t>
  </si>
  <si>
    <r>
      <rPr>
        <b/>
        <sz val="11"/>
        <rFont val="Calibri"/>
        <family val="2"/>
        <scheme val="minor"/>
      </rPr>
      <t>Population Health</t>
    </r>
    <r>
      <rPr>
        <sz val="11"/>
        <rFont val="Calibri"/>
        <family val="2"/>
        <scheme val="minor"/>
      </rPr>
      <t xml:space="preserve">
Does your practice proactively target 'at risk' groups of patients?</t>
    </r>
  </si>
  <si>
    <t>Do you use the Joint Formulary and agreed guidelines for referrals?</t>
  </si>
  <si>
    <t xml:space="preserve"> Do you use information extracted from your practice system/GP intelligence reports to increase your practice’s understanding of demand? </t>
  </si>
  <si>
    <t>Have you trained staff in motivational interviewing techniques (eg make every contact count) to maximise opportunities to improve consultation quality / health promotion?</t>
  </si>
  <si>
    <r>
      <rPr>
        <b/>
        <sz val="11"/>
        <rFont val="Calibri"/>
        <family val="2"/>
        <scheme val="minor"/>
      </rPr>
      <t>Population Health</t>
    </r>
    <r>
      <rPr>
        <sz val="11"/>
        <rFont val="Calibri"/>
        <family val="2"/>
        <scheme val="minor"/>
      </rPr>
      <t xml:space="preserve">
Is your practice meeting the needs of patients for stable population health?</t>
    </r>
  </si>
  <si>
    <t>Population Health
Is your practice meeting the needs of patients for stable population health?</t>
  </si>
  <si>
    <t xml:space="preserve">Population Health
Is your practice able to show that it is improving the way it is meeting population health needs?
</t>
  </si>
  <si>
    <r>
      <t xml:space="preserve">Population Health
</t>
    </r>
    <r>
      <rPr>
        <sz val="11"/>
        <rFont val="Calibri"/>
        <family val="2"/>
        <scheme val="minor"/>
      </rPr>
      <t xml:space="preserve">Is your practice able to show that it is improving the way it is meeting population health needs?
</t>
    </r>
  </si>
  <si>
    <r>
      <rPr>
        <b/>
        <sz val="11"/>
        <rFont val="Calibri"/>
        <family val="2"/>
        <scheme val="minor"/>
      </rPr>
      <t>Digital</t>
    </r>
    <r>
      <rPr>
        <sz val="11"/>
        <rFont val="Calibri"/>
        <family val="2"/>
        <scheme val="minor"/>
      </rPr>
      <t xml:space="preserve">
Does the practice look for opportunities to increase effectiveness through digital means? </t>
    </r>
  </si>
  <si>
    <t xml:space="preserve">Digital
Does the practice look for opportunities to increase effectiveness through digital means? </t>
  </si>
  <si>
    <t>Do you have an updated intranet/system (eg shared drive) that enables staff to easily access the information they need?</t>
  </si>
  <si>
    <r>
      <rPr>
        <b/>
        <sz val="11"/>
        <rFont val="Calibri"/>
        <family val="2"/>
        <scheme val="minor"/>
      </rPr>
      <t>Digital</t>
    </r>
    <r>
      <rPr>
        <sz val="11"/>
        <rFont val="Calibri"/>
        <family val="2"/>
        <scheme val="minor"/>
      </rPr>
      <t xml:space="preserve">
Does the practice work with its PCN colleagues to develop digital solutions to transform care for the local population?</t>
    </r>
  </si>
  <si>
    <t>Digital
Does the practice work with its PCN colleagues to develop digital solutions to transform care for the local population?</t>
  </si>
  <si>
    <t>Are there integrated clinical systems between practices, and your PCN?</t>
  </si>
  <si>
    <t>Digital
Are you working towards Digital solutions which encourage integrated care across all providers and put patients in control of their health</t>
  </si>
  <si>
    <r>
      <rPr>
        <b/>
        <sz val="11"/>
        <rFont val="Calibri"/>
        <family val="2"/>
        <scheme val="minor"/>
      </rPr>
      <t>Digital</t>
    </r>
    <r>
      <rPr>
        <sz val="11"/>
        <rFont val="Calibri"/>
        <family val="2"/>
        <scheme val="minor"/>
      </rPr>
      <t xml:space="preserve">
Are you working towards digital solutions which encourage integrated care across all providers and put patients in control of their health</t>
    </r>
  </si>
  <si>
    <t xml:space="preserve">Are you in a stable financial position where most staff are on permenant contracts and running costs are covered by regular contract income? </t>
  </si>
  <si>
    <t>Are you in a stable financial position where most staff are on permenant contracts and running costs are covered by regular contract income?</t>
  </si>
  <si>
    <t>Kernow Health CiC GP Practice Sustainability and Resilience Self Assessment Tool</t>
  </si>
  <si>
    <t>Do your staff complete all their statutory and mandatory training?</t>
  </si>
  <si>
    <t xml:space="preserve">Do all your practice staff know when and how to report SEA's/SI's? 
</t>
  </si>
  <si>
    <r>
      <rPr>
        <b/>
        <sz val="11"/>
        <rFont val="Calibri"/>
        <family val="2"/>
        <scheme val="minor"/>
      </rPr>
      <t>Relationships</t>
    </r>
    <r>
      <rPr>
        <sz val="11"/>
        <rFont val="Calibri"/>
        <family val="2"/>
        <scheme val="minor"/>
      </rPr>
      <t xml:space="preserve">
Does your practice work collaboratively to ensure patient satisfaction levels are good?</t>
    </r>
  </si>
  <si>
    <t xml:space="preserve">Do you have an Early Warning system in place for patients Known to be vulnerable? </t>
  </si>
  <si>
    <t>Do all of your management team and team leaders have Knowledge and understanding of the business plan and budget?</t>
  </si>
  <si>
    <t>Can patients contact the practice via online methods (email, webform etc)?</t>
  </si>
  <si>
    <r>
      <rPr>
        <b/>
        <sz val="11"/>
        <rFont val="Calibri"/>
        <family val="2"/>
        <scheme val="minor"/>
      </rPr>
      <t>Relationships</t>
    </r>
    <r>
      <rPr>
        <sz val="11"/>
        <rFont val="Calibri"/>
        <family val="2"/>
        <scheme val="minor"/>
      </rPr>
      <t xml:space="preserve">
Does your practice foster effective and supportive relationships within its locality and with the voluntary sector?</t>
    </r>
  </si>
  <si>
    <t xml:space="preserve">Do you use information extracted from your practice system/GP intelligence reports to increase your practice’s understanding of demand? </t>
  </si>
  <si>
    <t>Do you use decision aids to help patients get most benefit from consultations?</t>
  </si>
  <si>
    <t>Do you understand the needs of your community and know who the “influencers” are? Eg Councillors, Community Leaders</t>
  </si>
  <si>
    <t>Total</t>
  </si>
  <si>
    <t>Range</t>
  </si>
  <si>
    <t>%</t>
  </si>
  <si>
    <t>IF</t>
  </si>
  <si>
    <t>Domain Total</t>
  </si>
  <si>
    <t>Pop. Health</t>
  </si>
  <si>
    <t>Domain by Level Total</t>
  </si>
  <si>
    <r>
      <rPr>
        <b/>
        <sz val="11"/>
        <color theme="1"/>
        <rFont val="Calibri"/>
        <family val="2"/>
        <scheme val="minor"/>
      </rPr>
      <t>Capability</t>
    </r>
    <r>
      <rPr>
        <sz val="11"/>
        <color theme="1"/>
        <rFont val="Calibri"/>
        <family val="2"/>
        <scheme val="minor"/>
      </rPr>
      <t xml:space="preserve">
Does your practice ensure staff have a sound knowledge of practice policies and systems?</t>
    </r>
  </si>
  <si>
    <r>
      <rPr>
        <b/>
        <sz val="14"/>
        <color rgb="FF0070C0"/>
        <rFont val="Calibri"/>
        <family val="2"/>
        <scheme val="minor"/>
      </rPr>
      <t xml:space="preserve">
1.1 Background and Development</t>
    </r>
    <r>
      <rPr>
        <sz val="11"/>
        <color theme="1"/>
        <rFont val="Calibri"/>
        <family val="2"/>
        <scheme val="minor"/>
      </rPr>
      <t xml:space="preserve">
Kernow Health CIC want to thank colleagues from OneCare GP Federation in Bristol who developed this tool and have allowed us to modify it for local use in Cornwall. A working group was formed consisting of GPs, Practice Nurses, Practice Managers, LMC representatives, CCG Clinical Leads, One Care and the wider system STP colleagues. The aim of the group was consider how to define resilient and sustainable general practice. The group started by thinking about resilience in the way it has been traditionally measured e.g. One Care’s Practice Resilience Assessment Questionnaire and the CCG’s Resilience Information Collection Tool.
The group also reviewed the work of the Centre for Applied Resilience in Healthcare (Kings College London, UCL, University of Glasgow) who define resilience through:
- The ability to respond safely to problems as they occur
- The ability to learn from experience and share that experience
- The ability to monitor how things are going
- The ability to anticipate future needs
The group soon realised it needed to think beyond measurement.
In considering this, parallels were identified  with Maslow’s Hierarchy of Needs and the tool began to take shape.
</t>
    </r>
  </si>
  <si>
    <r>
      <t xml:space="preserve">
1.2 What is the triangle for?
</t>
    </r>
    <r>
      <rPr>
        <sz val="11"/>
        <rFont val="Calibri"/>
        <family val="2"/>
        <scheme val="minor"/>
      </rPr>
      <t xml:space="preserve">The aim of the triangle is for practices to use as part of a self assessment to give an indication of the where the practice is in terms of sustainability and resilience. It can also be used to identify areas for improvement, areas of good practice or areas which require additional support. In doing this assessment on a regular basis it is hoped that practices will embed the culture of continuous improvement and in doing so ensure they are sustainable and resilient. 
There are no right or wrong answers and the information is for practices and Primary Care Networks to use.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</si>
</sst>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9">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0070C0"/>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4"/>
      <color rgb="FF0070C0"/>
      <name val="Calibri"/>
      <family val="2"/>
      <scheme val="minor"/>
    </font>
    <font>
      <u/>
      <sz val="11"/>
      <color theme="10"/>
      <name val="Calibri"/>
      <family val="2"/>
      <scheme val="minor"/>
    </font>
    <font>
      <sz val="11"/>
      <color indexed="8"/>
      <name val="Calibri"/>
      <family val="2"/>
    </font>
    <font>
      <sz val="10"/>
      <name val="Arial"/>
      <family val="2"/>
    </font>
    <font>
      <u/>
      <sz val="10"/>
      <color indexed="12"/>
      <name val="MS Sans Serif"/>
      <family val="2"/>
    </font>
    <font>
      <b/>
      <sz val="14"/>
      <color indexed="60"/>
      <name val="Arial"/>
      <family val="2"/>
    </font>
    <font>
      <b/>
      <sz val="12"/>
      <color indexed="60"/>
      <name val="Arial"/>
      <family val="2"/>
    </font>
    <font>
      <u/>
      <sz val="10"/>
      <color theme="10"/>
      <name val="Arial"/>
      <family val="2"/>
    </font>
    <font>
      <u/>
      <sz val="10"/>
      <color indexed="12"/>
      <name val="Arial"/>
      <family val="2"/>
    </font>
    <font>
      <sz val="8"/>
      <color theme="1"/>
      <name val="Calibri"/>
      <family val="2"/>
    </font>
    <font>
      <sz val="11"/>
      <color theme="1"/>
      <name val="Arial"/>
      <family val="2"/>
    </font>
    <font>
      <sz val="10"/>
      <name val="MS Sans Serif"/>
      <family val="2"/>
    </font>
    <font>
      <b/>
      <sz val="14"/>
      <color theme="4"/>
      <name val="Calibri"/>
      <family val="2"/>
      <scheme val="minor"/>
    </font>
    <font>
      <b/>
      <sz val="11"/>
      <color theme="4"/>
      <name val="Calibri"/>
      <family val="2"/>
      <scheme val="minor"/>
    </font>
    <font>
      <b/>
      <sz val="16"/>
      <color rgb="FF0070C0"/>
      <name val="Calibri"/>
      <family val="2"/>
      <scheme val="minor"/>
    </font>
    <font>
      <b/>
      <sz val="18"/>
      <color rgb="FF0070C0"/>
      <name val="Calibri"/>
      <family val="2"/>
      <scheme val="minor"/>
    </font>
    <font>
      <sz val="12"/>
      <name val="Calibri"/>
      <family val="2"/>
      <scheme val="minor"/>
    </font>
    <font>
      <sz val="11"/>
      <name val="Calibri"/>
      <family val="2"/>
    </font>
    <font>
      <sz val="11"/>
      <color theme="4"/>
      <name val="Calibri"/>
      <family val="2"/>
      <scheme val="minor"/>
    </font>
    <font>
      <sz val="20"/>
      <color theme="1"/>
      <name val="Calibri"/>
      <family val="2"/>
      <scheme val="minor"/>
    </font>
    <font>
      <sz val="22"/>
      <color theme="1"/>
      <name val="Calibri"/>
      <family val="2"/>
      <scheme val="minor"/>
    </font>
    <font>
      <b/>
      <sz val="22"/>
      <color theme="1"/>
      <name val="Calibri"/>
      <family val="2"/>
      <scheme val="minor"/>
    </font>
    <font>
      <vertAlign val="superscript"/>
      <sz val="11"/>
      <color theme="1"/>
      <name val="Calibri"/>
      <family val="2"/>
      <scheme val="minor"/>
    </font>
    <font>
      <b/>
      <sz val="18"/>
      <color theme="0"/>
      <name val="Calibri"/>
      <family val="2"/>
      <scheme val="minor"/>
    </font>
    <font>
      <i/>
      <sz val="11"/>
      <color theme="1"/>
      <name val="Calibri"/>
      <family val="2"/>
      <scheme val="minor"/>
    </font>
    <font>
      <i/>
      <sz val="11"/>
      <name val="Calibri"/>
      <family val="2"/>
      <scheme val="minor"/>
    </font>
    <font>
      <b/>
      <i/>
      <sz val="11"/>
      <name val="Calibri"/>
      <family val="2"/>
      <scheme val="minor"/>
    </font>
    <font>
      <sz val="10"/>
      <name val="Calibri"/>
      <family val="2"/>
      <scheme val="minor"/>
    </font>
    <font>
      <sz val="10"/>
      <color theme="1"/>
      <name val="Calibri"/>
      <family val="2"/>
      <scheme val="minor"/>
    </font>
    <font>
      <b/>
      <sz val="10"/>
      <name val="Calibri"/>
      <family val="2"/>
      <scheme val="minor"/>
    </font>
    <font>
      <sz val="11"/>
      <name val="Calibri (Body)"/>
    </font>
    <font>
      <vertAlign val="superscript"/>
      <sz val="11"/>
      <name val="Calibri"/>
      <family val="2"/>
      <scheme val="minor"/>
    </font>
    <font>
      <sz val="10"/>
      <name val="Calibri"/>
      <family val="2"/>
    </font>
    <font>
      <b/>
      <sz val="36"/>
      <name val="Calibri"/>
      <family val="2"/>
      <scheme val="minor"/>
    </font>
    <font>
      <b/>
      <sz val="8"/>
      <color theme="1"/>
      <name val="Calibri"/>
      <family val="2"/>
      <scheme val="minor"/>
    </font>
    <font>
      <sz val="8"/>
      <color theme="1"/>
      <name val="Calibri"/>
      <family val="2"/>
      <scheme val="minor"/>
    </font>
    <font>
      <b/>
      <sz val="20"/>
      <color theme="0"/>
      <name val="Calibri"/>
      <family val="2"/>
      <scheme val="minor"/>
    </font>
    <font>
      <b/>
      <sz val="22"/>
      <color theme="0"/>
      <name val="Calibri"/>
      <family val="2"/>
      <scheme val="minor"/>
    </font>
    <font>
      <b/>
      <sz val="20"/>
      <color rgb="FF00B050"/>
      <name val="Calibri"/>
      <family val="2"/>
      <scheme val="minor"/>
    </font>
  </fonts>
  <fills count="48">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3" tint="0.399975585192419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86">
    <xf numFmtId="0" fontId="0"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0" fillId="7" borderId="0" applyNumberFormat="0" applyBorder="0" applyAlignment="0" applyProtection="0"/>
    <xf numFmtId="0" fontId="14" fillId="10" borderId="12" applyNumberFormat="0" applyAlignment="0" applyProtection="0"/>
    <xf numFmtId="0" fontId="16" fillId="11" borderId="1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2" fillId="0" borderId="0"/>
    <xf numFmtId="0" fontId="18" fillId="0" borderId="0" applyNumberFormat="0" applyFill="0" applyBorder="0" applyAlignment="0" applyProtection="0"/>
    <xf numFmtId="0" fontId="23" fillId="0" borderId="0" applyFill="0" applyProtection="0"/>
    <xf numFmtId="0" fontId="24" fillId="0" borderId="0" applyNumberFormat="0" applyFill="0" applyBorder="0" applyAlignment="0" applyProtection="0"/>
    <xf numFmtId="0" fontId="9" fillId="6" borderId="0" applyNumberFormat="0" applyBorder="0" applyAlignment="0" applyProtection="0"/>
    <xf numFmtId="0" fontId="25" fillId="0" borderId="0">
      <alignment horizontal="left"/>
    </xf>
    <xf numFmtId="0" fontId="26" fillId="0" borderId="0">
      <alignment horizontal="left" indent="1"/>
    </xf>
    <xf numFmtId="0" fontId="7" fillId="0" borderId="9" applyNumberFormat="0" applyFill="0" applyAlignment="0" applyProtection="0"/>
    <xf numFmtId="0" fontId="8" fillId="0" borderId="10" applyNumberFormat="0" applyFill="0" applyAlignment="0" applyProtection="0"/>
    <xf numFmtId="0" fontId="5" fillId="0" borderId="11" applyNumberFormat="0" applyFill="0" applyAlignment="0" applyProtection="0"/>
    <xf numFmtId="0" fontId="5"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3" fillId="0" borderId="0">
      <alignment horizontal="left" vertical="top" wrapText="1" indent="2"/>
    </xf>
    <xf numFmtId="0" fontId="23" fillId="0" borderId="0">
      <alignment horizontal="left" vertical="top" wrapText="1" indent="2"/>
    </xf>
    <xf numFmtId="0" fontId="12" fillId="9" borderId="12" applyNumberFormat="0" applyAlignment="0" applyProtection="0"/>
    <xf numFmtId="0" fontId="15" fillId="0" borderId="14" applyNumberFormat="0" applyFill="0" applyAlignment="0" applyProtection="0"/>
    <xf numFmtId="0" fontId="11" fillId="8" borderId="0" applyNumberFormat="0" applyBorder="0" applyAlignment="0" applyProtection="0"/>
    <xf numFmtId="0" fontId="29" fillId="0" borderId="0"/>
    <xf numFmtId="0" fontId="30" fillId="0" borderId="0"/>
    <xf numFmtId="0" fontId="23" fillId="0" borderId="0"/>
    <xf numFmtId="0" fontId="30" fillId="0" borderId="0"/>
    <xf numFmtId="0" fontId="29" fillId="0" borderId="0"/>
    <xf numFmtId="0" fontId="31" fillId="0" borderId="0"/>
    <xf numFmtId="0" fontId="6" fillId="0" borderId="0"/>
    <xf numFmtId="0" fontId="30" fillId="0" borderId="0"/>
    <xf numFmtId="0" fontId="6" fillId="0" borderId="0"/>
    <xf numFmtId="0" fontId="31" fillId="0" borderId="0"/>
    <xf numFmtId="0" fontId="30" fillId="0" borderId="0"/>
    <xf numFmtId="0" fontId="6" fillId="0" borderId="0"/>
    <xf numFmtId="0" fontId="29" fillId="0" borderId="0"/>
    <xf numFmtId="0" fontId="2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23" fillId="0" borderId="0"/>
    <xf numFmtId="0" fontId="6" fillId="12" borderId="16" applyNumberFormat="0" applyFont="0" applyAlignment="0" applyProtection="0"/>
    <xf numFmtId="0" fontId="13" fillId="10" borderId="13" applyNumberFormat="0" applyAlignment="0" applyProtection="0"/>
    <xf numFmtId="9" fontId="23" fillId="0" borderId="0" applyFont="0" applyFill="0" applyBorder="0" applyAlignment="0" applyProtection="0"/>
    <xf numFmtId="0" fontId="23" fillId="0" borderId="0">
      <alignment horizontal="left" wrapText="1" indent="1"/>
    </xf>
    <xf numFmtId="0" fontId="23" fillId="0" borderId="0">
      <alignment horizontal="left" wrapText="1" indent="1"/>
    </xf>
    <xf numFmtId="0" fontId="2" fillId="0" borderId="17" applyNumberFormat="0" applyFill="0" applyAlignment="0" applyProtection="0"/>
    <xf numFmtId="0" fontId="17" fillId="0" borderId="0" applyNumberFormat="0" applyFill="0" applyBorder="0" applyAlignment="0" applyProtection="0"/>
    <xf numFmtId="0" fontId="6" fillId="31" borderId="0" applyNumberFormat="0" applyBorder="0" applyAlignment="0" applyProtection="0"/>
    <xf numFmtId="0" fontId="6" fillId="32" borderId="0" applyNumberFormat="0" applyBorder="0" applyAlignment="0" applyProtection="0"/>
    <xf numFmtId="9" fontId="6" fillId="0" borderId="0" applyFont="0" applyFill="0" applyBorder="0" applyAlignment="0" applyProtection="0"/>
  </cellStyleXfs>
  <cellXfs count="297">
    <xf numFmtId="0" fontId="0" fillId="0" borderId="0" xfId="0"/>
    <xf numFmtId="0" fontId="0" fillId="0" borderId="0" xfId="0" applyAlignment="1">
      <alignment vertical="top" wrapText="1"/>
    </xf>
    <xf numFmtId="0" fontId="0" fillId="4" borderId="3" xfId="0"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horizontal="center" vertical="top" wrapText="1"/>
    </xf>
    <xf numFmtId="0" fontId="0" fillId="0" borderId="1" xfId="0" applyFill="1" applyBorder="1" applyAlignment="1">
      <alignment vertical="top" wrapText="1"/>
    </xf>
    <xf numFmtId="0" fontId="1" fillId="4" borderId="1" xfId="0" applyFont="1" applyFill="1" applyBorder="1" applyAlignment="1">
      <alignment vertical="top" wrapText="1"/>
    </xf>
    <xf numFmtId="0" fontId="1" fillId="4" borderId="1" xfId="0" applyFont="1" applyFill="1" applyBorder="1" applyAlignment="1">
      <alignment horizontal="center" vertical="top" wrapText="1"/>
    </xf>
    <xf numFmtId="0" fontId="3" fillId="4" borderId="0" xfId="0" applyFont="1" applyFill="1" applyAlignment="1">
      <alignment vertical="top" wrapText="1"/>
    </xf>
    <xf numFmtId="0" fontId="3" fillId="0" borderId="0" xfId="0" applyFont="1" applyAlignment="1">
      <alignment vertical="top" wrapText="1"/>
    </xf>
    <xf numFmtId="0" fontId="3" fillId="0" borderId="0" xfId="0" applyFont="1"/>
    <xf numFmtId="0" fontId="3" fillId="4" borderId="1" xfId="0" applyFont="1" applyFill="1" applyBorder="1" applyAlignment="1">
      <alignment vertical="top" wrapText="1"/>
    </xf>
    <xf numFmtId="0" fontId="2" fillId="0" borderId="0" xfId="0" applyFont="1" applyAlignment="1">
      <alignment vertical="top" wrapText="1"/>
    </xf>
    <xf numFmtId="0" fontId="2" fillId="0" borderId="0" xfId="0" applyFont="1"/>
    <xf numFmtId="0" fontId="2" fillId="0" borderId="21" xfId="0" applyFont="1" applyBorder="1"/>
    <xf numFmtId="0" fontId="2" fillId="0" borderId="19" xfId="0" applyFont="1" applyBorder="1"/>
    <xf numFmtId="0" fontId="2" fillId="0" borderId="20" xfId="0" applyFont="1" applyBorder="1"/>
    <xf numFmtId="0" fontId="2" fillId="0" borderId="31" xfId="0" applyFont="1" applyBorder="1"/>
    <xf numFmtId="0" fontId="2" fillId="0" borderId="32" xfId="0" applyFont="1" applyBorder="1"/>
    <xf numFmtId="0" fontId="2" fillId="0" borderId="25" xfId="0" applyFont="1" applyBorder="1"/>
    <xf numFmtId="0" fontId="2" fillId="0" borderId="26" xfId="0" applyFont="1" applyBorder="1"/>
    <xf numFmtId="0" fontId="0" fillId="0" borderId="29" xfId="0" applyBorder="1"/>
    <xf numFmtId="0" fontId="0" fillId="0" borderId="0" xfId="0" applyAlignment="1">
      <alignment vertical="top"/>
    </xf>
    <xf numFmtId="0" fontId="20" fillId="0" borderId="18" xfId="0" applyFont="1" applyBorder="1" applyAlignment="1">
      <alignment vertical="center"/>
    </xf>
    <xf numFmtId="0" fontId="20" fillId="0" borderId="22" xfId="0" applyFont="1" applyBorder="1" applyAlignment="1">
      <alignment vertical="center"/>
    </xf>
    <xf numFmtId="0" fontId="36" fillId="5" borderId="1" xfId="0" applyFont="1" applyFill="1" applyBorder="1" applyAlignment="1">
      <alignment vertical="top" wrapText="1"/>
    </xf>
    <xf numFmtId="0" fontId="1" fillId="0" borderId="1" xfId="0" applyFont="1" applyBorder="1" applyAlignment="1">
      <alignment vertical="top" wrapText="1"/>
    </xf>
    <xf numFmtId="0" fontId="1" fillId="0" borderId="0" xfId="0" applyFont="1" applyAlignment="1">
      <alignment vertical="top" wrapText="1"/>
    </xf>
    <xf numFmtId="0" fontId="1" fillId="0" borderId="1" xfId="0" applyFont="1" applyBorder="1" applyAlignment="1">
      <alignment horizontal="left" vertical="top" wrapText="1"/>
    </xf>
    <xf numFmtId="0" fontId="0" fillId="0" borderId="23" xfId="0" applyBorder="1" applyAlignment="1">
      <alignment vertical="center"/>
    </xf>
    <xf numFmtId="0" fontId="1" fillId="0" borderId="1" xfId="0" applyFont="1" applyFill="1" applyBorder="1" applyAlignment="1">
      <alignment vertical="top" wrapText="1"/>
    </xf>
    <xf numFmtId="0" fontId="0" fillId="0" borderId="1" xfId="0" applyBorder="1"/>
    <xf numFmtId="0" fontId="3" fillId="0" borderId="1" xfId="0" applyFont="1" applyBorder="1" applyAlignment="1">
      <alignment vertical="top" wrapText="1"/>
    </xf>
    <xf numFmtId="0" fontId="1" fillId="5" borderId="1" xfId="0" applyFont="1" applyFill="1" applyBorder="1" applyAlignment="1">
      <alignment vertical="top" wrapText="1"/>
    </xf>
    <xf numFmtId="0" fontId="0" fillId="0" borderId="0" xfId="0"/>
    <xf numFmtId="0" fontId="0" fillId="0" borderId="1" xfId="0" applyBorder="1" applyAlignment="1">
      <alignment vertical="top" wrapText="1"/>
    </xf>
    <xf numFmtId="0" fontId="0" fillId="0" borderId="19" xfId="0" applyBorder="1"/>
    <xf numFmtId="0" fontId="0" fillId="0" borderId="43" xfId="0" applyBorder="1"/>
    <xf numFmtId="0" fontId="0" fillId="0" borderId="20" xfId="0" applyBorder="1"/>
    <xf numFmtId="0" fontId="34" fillId="0" borderId="44" xfId="0" applyFont="1" applyBorder="1" applyAlignment="1">
      <alignment vertical="top"/>
    </xf>
    <xf numFmtId="0" fontId="35" fillId="0" borderId="42" xfId="0" applyFont="1" applyBorder="1"/>
    <xf numFmtId="0" fontId="38" fillId="0" borderId="0" xfId="0" applyFont="1" applyBorder="1" applyAlignment="1"/>
    <xf numFmtId="0" fontId="38" fillId="0" borderId="45" xfId="0" applyFont="1" applyBorder="1" applyAlignment="1"/>
    <xf numFmtId="0" fontId="38" fillId="0" borderId="46" xfId="0" applyFont="1" applyBorder="1"/>
    <xf numFmtId="0" fontId="0" fillId="0" borderId="50" xfId="0" applyBorder="1" applyAlignment="1">
      <alignment wrapText="1"/>
    </xf>
    <xf numFmtId="0" fontId="0" fillId="0" borderId="49" xfId="0" applyBorder="1" applyAlignment="1">
      <alignment wrapText="1"/>
    </xf>
    <xf numFmtId="0" fontId="0" fillId="0" borderId="49" xfId="0" applyBorder="1"/>
    <xf numFmtId="0" fontId="0" fillId="0" borderId="48" xfId="0" applyBorder="1" applyAlignment="1">
      <alignment wrapText="1"/>
    </xf>
    <xf numFmtId="0" fontId="1" fillId="0" borderId="50" xfId="0" applyFont="1" applyBorder="1"/>
    <xf numFmtId="0" fontId="1" fillId="0" borderId="51" xfId="0" applyFont="1" applyBorder="1" applyAlignment="1">
      <alignment wrapText="1"/>
    </xf>
    <xf numFmtId="0" fontId="1" fillId="0" borderId="51" xfId="0" applyFont="1" applyBorder="1"/>
    <xf numFmtId="0" fontId="1" fillId="0" borderId="52" xfId="0" applyFont="1" applyBorder="1"/>
    <xf numFmtId="0" fontId="0" fillId="0" borderId="31" xfId="0" applyBorder="1"/>
    <xf numFmtId="0" fontId="0" fillId="0" borderId="19" xfId="0" applyBorder="1" applyAlignment="1">
      <alignment wrapText="1"/>
    </xf>
    <xf numFmtId="0" fontId="0" fillId="0" borderId="31" xfId="0" applyBorder="1" applyAlignment="1">
      <alignment wrapText="1"/>
    </xf>
    <xf numFmtId="0" fontId="0" fillId="0" borderId="29" xfId="0" applyBorder="1" applyAlignment="1">
      <alignment wrapText="1"/>
    </xf>
    <xf numFmtId="0" fontId="1" fillId="0" borderId="19" xfId="0" applyFont="1" applyBorder="1"/>
    <xf numFmtId="0" fontId="0" fillId="0" borderId="47" xfId="0" applyBorder="1" applyAlignment="1">
      <alignment vertical="center"/>
    </xf>
    <xf numFmtId="0" fontId="0" fillId="0" borderId="48" xfId="0" applyBorder="1" applyAlignment="1">
      <alignment vertical="center"/>
    </xf>
    <xf numFmtId="0" fontId="0" fillId="4" borderId="6" xfId="0" applyFill="1" applyBorder="1" applyAlignment="1">
      <alignment vertical="top" wrapText="1"/>
    </xf>
    <xf numFmtId="0" fontId="1" fillId="5" borderId="34" xfId="0" applyFont="1" applyFill="1" applyBorder="1" applyAlignment="1">
      <alignment vertical="top" wrapText="1"/>
    </xf>
    <xf numFmtId="0" fontId="1" fillId="0" borderId="34" xfId="0" applyFont="1" applyBorder="1" applyAlignment="1">
      <alignment vertical="top" wrapText="1"/>
    </xf>
    <xf numFmtId="0" fontId="0" fillId="0" borderId="0" xfId="0" applyFill="1"/>
    <xf numFmtId="0" fontId="39" fillId="0" borderId="0" xfId="0" applyFont="1" applyAlignment="1">
      <alignment vertical="top"/>
    </xf>
    <xf numFmtId="0" fontId="0" fillId="0" borderId="0" xfId="0" applyAlignment="1">
      <alignment horizontal="center" vertical="top"/>
    </xf>
    <xf numFmtId="0" fontId="0" fillId="0" borderId="0" xfId="0" applyAlignment="1">
      <alignment horizontal="left" vertical="top"/>
    </xf>
    <xf numFmtId="0" fontId="2" fillId="38" borderId="0" xfId="0" applyFont="1" applyFill="1" applyAlignment="1">
      <alignment vertical="top"/>
    </xf>
    <xf numFmtId="0" fontId="2" fillId="38" borderId="0" xfId="0" applyFont="1" applyFill="1" applyAlignment="1">
      <alignment horizontal="center" vertical="top"/>
    </xf>
    <xf numFmtId="0" fontId="2" fillId="38" borderId="0" xfId="0" applyFont="1" applyFill="1" applyAlignment="1">
      <alignment horizontal="left" vertical="top"/>
    </xf>
    <xf numFmtId="0" fontId="2" fillId="38" borderId="0" xfId="0" applyFont="1" applyFill="1"/>
    <xf numFmtId="0" fontId="0" fillId="0" borderId="1" xfId="0" applyBorder="1" applyAlignment="1">
      <alignment vertical="top"/>
    </xf>
    <xf numFmtId="0" fontId="0" fillId="0" borderId="1" xfId="0" applyFill="1" applyBorder="1" applyAlignment="1">
      <alignment vertical="top"/>
    </xf>
    <xf numFmtId="0" fontId="0" fillId="0" borderId="1" xfId="0" quotePrefix="1" applyFill="1" applyBorder="1" applyAlignment="1">
      <alignment vertical="top"/>
    </xf>
    <xf numFmtId="0" fontId="0" fillId="0" borderId="1" xfId="0" applyBorder="1" applyAlignment="1">
      <alignment horizontal="center" vertical="top"/>
    </xf>
    <xf numFmtId="0" fontId="40" fillId="0" borderId="0" xfId="0" applyFont="1"/>
    <xf numFmtId="9" fontId="41" fillId="0" borderId="1" xfId="0" applyNumberFormat="1" applyFont="1" applyBorder="1" applyAlignment="1">
      <alignment horizontal="center"/>
    </xf>
    <xf numFmtId="0" fontId="2" fillId="0" borderId="56" xfId="0" applyFont="1" applyBorder="1"/>
    <xf numFmtId="0" fontId="2" fillId="0" borderId="19" xfId="0" applyFont="1" applyFill="1" applyBorder="1"/>
    <xf numFmtId="0" fontId="2" fillId="0" borderId="31" xfId="0" applyFont="1" applyFill="1" applyBorder="1"/>
    <xf numFmtId="0" fontId="0" fillId="39" borderId="0" xfId="0" applyFill="1"/>
    <xf numFmtId="0" fontId="0" fillId="40" borderId="0" xfId="0" applyFill="1"/>
    <xf numFmtId="0" fontId="0" fillId="41" borderId="0" xfId="0" applyFill="1"/>
    <xf numFmtId="0" fontId="0" fillId="2" borderId="0" xfId="0" applyFill="1"/>
    <xf numFmtId="0" fontId="1" fillId="0" borderId="6" xfId="0" applyFont="1" applyFill="1" applyBorder="1" applyAlignment="1">
      <alignment vertical="top" wrapText="1"/>
    </xf>
    <xf numFmtId="0" fontId="0" fillId="4" borderId="1" xfId="0" applyFill="1" applyBorder="1" applyAlignment="1">
      <alignment vertical="top"/>
    </xf>
    <xf numFmtId="0" fontId="0" fillId="0" borderId="31" xfId="0" applyFont="1" applyBorder="1"/>
    <xf numFmtId="0" fontId="0" fillId="0" borderId="19" xfId="0" applyFont="1" applyBorder="1"/>
    <xf numFmtId="0" fontId="0" fillId="0" borderId="41" xfId="0" applyBorder="1"/>
    <xf numFmtId="0" fontId="0" fillId="0" borderId="57" xfId="0" applyBorder="1"/>
    <xf numFmtId="0" fontId="0" fillId="0" borderId="58" xfId="0" applyBorder="1"/>
    <xf numFmtId="0" fontId="0" fillId="0" borderId="59" xfId="0" applyBorder="1"/>
    <xf numFmtId="0" fontId="0" fillId="0" borderId="40" xfId="0" applyBorder="1"/>
    <xf numFmtId="0" fontId="0" fillId="0" borderId="6" xfId="0" applyBorder="1"/>
    <xf numFmtId="0" fontId="0" fillId="0" borderId="60" xfId="0" applyBorder="1"/>
    <xf numFmtId="0" fontId="3" fillId="31" borderId="19" xfId="83" applyFont="1" applyBorder="1"/>
    <xf numFmtId="0" fontId="1" fillId="5" borderId="29" xfId="83" applyFont="1" applyFill="1" applyBorder="1"/>
    <xf numFmtId="0" fontId="2" fillId="31" borderId="19" xfId="83" applyFont="1" applyBorder="1"/>
    <xf numFmtId="0" fontId="2" fillId="42" borderId="39" xfId="0" applyFont="1" applyFill="1" applyBorder="1"/>
    <xf numFmtId="0" fontId="2" fillId="42" borderId="54" xfId="0" applyFont="1" applyFill="1" applyBorder="1"/>
    <xf numFmtId="0" fontId="2" fillId="42" borderId="3" xfId="0" applyFont="1" applyFill="1" applyBorder="1"/>
    <xf numFmtId="0" fontId="2" fillId="42" borderId="61" xfId="0" applyFont="1" applyFill="1" applyBorder="1"/>
    <xf numFmtId="0" fontId="2" fillId="42" borderId="21" xfId="0" applyFont="1" applyFill="1" applyBorder="1"/>
    <xf numFmtId="0" fontId="2" fillId="5" borderId="18" xfId="0" applyFont="1" applyFill="1" applyBorder="1"/>
    <xf numFmtId="0" fontId="0" fillId="0" borderId="65" xfId="0" applyBorder="1"/>
    <xf numFmtId="0" fontId="0" fillId="0" borderId="36" xfId="0" applyBorder="1"/>
    <xf numFmtId="0" fontId="0" fillId="0" borderId="2" xfId="0" applyBorder="1"/>
    <xf numFmtId="0" fontId="0" fillId="0" borderId="66" xfId="0" applyBorder="1"/>
    <xf numFmtId="0" fontId="3" fillId="32" borderId="39" xfId="84" applyFont="1" applyBorder="1"/>
    <xf numFmtId="0" fontId="3" fillId="32" borderId="54" xfId="84" applyFont="1" applyBorder="1"/>
    <xf numFmtId="0" fontId="3" fillId="32" borderId="3" xfId="84" applyFont="1" applyBorder="1"/>
    <xf numFmtId="0" fontId="3" fillId="32" borderId="61" xfId="84" applyFont="1" applyBorder="1"/>
    <xf numFmtId="0" fontId="2" fillId="32" borderId="21" xfId="84" applyFont="1" applyBorder="1"/>
    <xf numFmtId="0" fontId="2" fillId="32" borderId="39" xfId="84" applyFont="1" applyBorder="1"/>
    <xf numFmtId="0" fontId="2" fillId="32" borderId="54" xfId="84" applyFont="1" applyBorder="1"/>
    <xf numFmtId="0" fontId="2" fillId="32" borderId="3" xfId="84" applyFont="1" applyBorder="1"/>
    <xf numFmtId="0" fontId="2" fillId="32" borderId="61" xfId="84" applyFont="1" applyBorder="1"/>
    <xf numFmtId="0" fontId="3" fillId="32" borderId="21" xfId="84" applyFont="1" applyBorder="1"/>
    <xf numFmtId="0" fontId="3" fillId="5" borderId="18" xfId="0" applyFont="1" applyFill="1" applyBorder="1"/>
    <xf numFmtId="0" fontId="3" fillId="32" borderId="39" xfId="17" applyFont="1" applyBorder="1"/>
    <xf numFmtId="0" fontId="3" fillId="32" borderId="54" xfId="17" applyFont="1" applyBorder="1"/>
    <xf numFmtId="0" fontId="3" fillId="32" borderId="3" xfId="17" applyFont="1" applyBorder="1"/>
    <xf numFmtId="0" fontId="3" fillId="32" borderId="61" xfId="17" applyFont="1" applyBorder="1"/>
    <xf numFmtId="0" fontId="2" fillId="5" borderId="18" xfId="9" applyFont="1" applyFill="1" applyBorder="1"/>
    <xf numFmtId="0" fontId="2" fillId="31" borderId="19" xfId="11" applyFont="1" applyBorder="1"/>
    <xf numFmtId="0" fontId="2" fillId="31" borderId="33" xfId="11" applyFont="1" applyBorder="1" applyAlignment="1">
      <alignment vertical="top" wrapText="1"/>
    </xf>
    <xf numFmtId="0" fontId="2" fillId="31" borderId="33" xfId="11" applyFont="1" applyBorder="1"/>
    <xf numFmtId="0" fontId="3" fillId="32" borderId="21" xfId="17" applyFont="1" applyBorder="1"/>
    <xf numFmtId="0" fontId="19" fillId="43" borderId="0" xfId="0" applyFont="1" applyFill="1"/>
    <xf numFmtId="0" fontId="43" fillId="43" borderId="0" xfId="0" applyFont="1" applyFill="1"/>
    <xf numFmtId="0" fontId="45" fillId="0" borderId="60" xfId="0" applyFont="1" applyBorder="1"/>
    <xf numFmtId="0" fontId="44" fillId="0" borderId="60" xfId="0" applyFont="1" applyBorder="1"/>
    <xf numFmtId="0" fontId="44" fillId="0" borderId="60" xfId="0" applyFont="1" applyBorder="1" applyAlignment="1">
      <alignment wrapText="1"/>
    </xf>
    <xf numFmtId="0" fontId="44" fillId="0" borderId="66" xfId="0" applyFont="1" applyBorder="1"/>
    <xf numFmtId="0" fontId="46" fillId="31" borderId="19" xfId="83" applyFont="1" applyBorder="1"/>
    <xf numFmtId="0" fontId="0" fillId="0" borderId="19" xfId="0" applyFont="1" applyBorder="1" applyAlignment="1">
      <alignment vertical="center"/>
    </xf>
    <xf numFmtId="0" fontId="0" fillId="0" borderId="60" xfId="0" applyFont="1" applyBorder="1" applyAlignment="1">
      <alignment wrapText="1"/>
    </xf>
    <xf numFmtId="0" fontId="0" fillId="0" borderId="29" xfId="0" applyFont="1" applyBorder="1"/>
    <xf numFmtId="0" fontId="0" fillId="0" borderId="60" xfId="0" applyFont="1" applyBorder="1"/>
    <xf numFmtId="0" fontId="0" fillId="0" borderId="66" xfId="0" applyFont="1" applyBorder="1"/>
    <xf numFmtId="0" fontId="44" fillId="0" borderId="59" xfId="0" applyFont="1" applyBorder="1"/>
    <xf numFmtId="0" fontId="0" fillId="0" borderId="1" xfId="0" applyFont="1" applyFill="1" applyBorder="1" applyAlignment="1">
      <alignment horizontal="left" vertical="top" wrapText="1"/>
    </xf>
    <xf numFmtId="0" fontId="0" fillId="0" borderId="1" xfId="0"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xf numFmtId="0" fontId="0" fillId="0" borderId="0" xfId="0"/>
    <xf numFmtId="0" fontId="48" fillId="0" borderId="1" xfId="0" applyFont="1" applyBorder="1" applyAlignment="1">
      <alignment horizontal="center" vertical="center" wrapText="1"/>
    </xf>
    <xf numFmtId="0" fontId="47" fillId="5"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47" fillId="5" borderId="6" xfId="0" applyFont="1" applyFill="1" applyBorder="1" applyAlignment="1">
      <alignment horizontal="center" vertical="center" wrapText="1"/>
    </xf>
    <xf numFmtId="0" fontId="1" fillId="0" borderId="0" xfId="0" applyFont="1"/>
    <xf numFmtId="0" fontId="3" fillId="5" borderId="1" xfId="0" applyFont="1" applyFill="1" applyBorder="1" applyAlignment="1">
      <alignment vertical="top" wrapText="1"/>
    </xf>
    <xf numFmtId="0" fontId="47" fillId="0" borderId="1" xfId="0" applyFont="1" applyFill="1" applyBorder="1" applyAlignment="1">
      <alignment horizontal="center" vertical="center" wrapText="1"/>
    </xf>
    <xf numFmtId="0" fontId="1" fillId="4" borderId="6" xfId="0" applyFont="1" applyFill="1" applyBorder="1" applyAlignment="1">
      <alignment vertical="top" wrapText="1"/>
    </xf>
    <xf numFmtId="0" fontId="1" fillId="4" borderId="55" xfId="0" applyFont="1" applyFill="1" applyBorder="1" applyAlignment="1">
      <alignment vertical="top" wrapText="1"/>
    </xf>
    <xf numFmtId="0" fontId="1" fillId="4" borderId="33" xfId="0" applyFont="1" applyFill="1" applyBorder="1" applyAlignment="1">
      <alignment vertical="top" wrapText="1"/>
    </xf>
    <xf numFmtId="0" fontId="1" fillId="4" borderId="34" xfId="0" applyFont="1" applyFill="1" applyBorder="1" applyAlignment="1">
      <alignment vertical="top" wrapText="1"/>
    </xf>
    <xf numFmtId="0" fontId="1" fillId="4" borderId="1" xfId="0" applyFont="1" applyFill="1" applyBorder="1" applyAlignment="1">
      <alignment vertical="top"/>
    </xf>
    <xf numFmtId="0" fontId="1" fillId="4" borderId="0" xfId="0" applyFont="1" applyFill="1" applyAlignment="1">
      <alignment vertical="top" wrapText="1"/>
    </xf>
    <xf numFmtId="0" fontId="1" fillId="5" borderId="0" xfId="0" applyFont="1" applyFill="1" applyBorder="1" applyAlignment="1">
      <alignment vertical="top" wrapText="1"/>
    </xf>
    <xf numFmtId="0" fontId="47" fillId="0" borderId="6" xfId="0" applyFont="1" applyFill="1" applyBorder="1" applyAlignment="1">
      <alignment horizontal="center" vertical="center" wrapText="1"/>
    </xf>
    <xf numFmtId="0" fontId="1" fillId="0" borderId="34" xfId="0" applyFont="1" applyBorder="1" applyAlignment="1">
      <alignment horizontal="left" vertical="top" wrapText="1"/>
    </xf>
    <xf numFmtId="0" fontId="47" fillId="0" borderId="6" xfId="0" applyFont="1" applyBorder="1" applyAlignment="1">
      <alignment horizontal="center" vertical="center" wrapText="1"/>
    </xf>
    <xf numFmtId="0" fontId="37" fillId="0" borderId="1" xfId="0" applyFont="1" applyBorder="1" applyAlignment="1">
      <alignment vertical="top" wrapText="1"/>
    </xf>
    <xf numFmtId="0" fontId="52" fillId="0" borderId="1" xfId="0" applyFont="1" applyBorder="1" applyAlignment="1">
      <alignment horizontal="center" vertical="center" wrapText="1"/>
    </xf>
    <xf numFmtId="0" fontId="47" fillId="0" borderId="0" xfId="0" applyFont="1" applyAlignment="1">
      <alignment horizontal="center" vertical="center" wrapText="1"/>
    </xf>
    <xf numFmtId="0" fontId="48" fillId="0" borderId="1" xfId="0" applyFont="1" applyFill="1" applyBorder="1" applyAlignment="1">
      <alignment horizontal="center" vertical="center" wrapText="1"/>
    </xf>
    <xf numFmtId="9" fontId="41" fillId="0" borderId="1" xfId="85" applyFont="1" applyBorder="1" applyAlignment="1">
      <alignment horizontal="center"/>
    </xf>
    <xf numFmtId="0" fontId="3" fillId="0" borderId="1" xfId="0" applyFont="1" applyBorder="1" applyAlignment="1">
      <alignment horizontal="center" vertical="center" wrapText="1"/>
    </xf>
    <xf numFmtId="0" fontId="0" fillId="44" borderId="7" xfId="0" applyFill="1" applyBorder="1" applyAlignment="1">
      <alignment vertical="top" wrapText="1"/>
    </xf>
    <xf numFmtId="0" fontId="0" fillId="44" borderId="3" xfId="0" applyFill="1" applyBorder="1" applyAlignment="1">
      <alignment vertical="top" wrapText="1"/>
    </xf>
    <xf numFmtId="0" fontId="3" fillId="44" borderId="1" xfId="0" applyFont="1" applyFill="1" applyBorder="1" applyAlignment="1">
      <alignment vertical="top" wrapText="1"/>
    </xf>
    <xf numFmtId="0" fontId="1" fillId="44" borderId="3" xfId="0" applyFont="1" applyFill="1" applyBorder="1" applyAlignment="1">
      <alignment vertical="top" wrapText="1"/>
    </xf>
    <xf numFmtId="0" fontId="1" fillId="44" borderId="1" xfId="0" applyFont="1" applyFill="1" applyBorder="1" applyAlignment="1">
      <alignment vertical="top" wrapText="1"/>
    </xf>
    <xf numFmtId="0" fontId="1" fillId="44" borderId="34" xfId="0" applyFont="1" applyFill="1" applyBorder="1" applyAlignment="1">
      <alignment vertical="top" wrapText="1"/>
    </xf>
    <xf numFmtId="0" fontId="1" fillId="0" borderId="1" xfId="0" applyFont="1" applyBorder="1" applyAlignment="1">
      <alignment horizontal="center" vertical="center" wrapText="1"/>
    </xf>
    <xf numFmtId="0" fontId="40" fillId="45" borderId="1" xfId="0" applyFont="1" applyFill="1" applyBorder="1"/>
    <xf numFmtId="0" fontId="40" fillId="45" borderId="1" xfId="0" applyFont="1" applyFill="1" applyBorder="1" applyAlignment="1">
      <alignment horizontal="center"/>
    </xf>
    <xf numFmtId="0" fontId="41" fillId="0" borderId="0" xfId="0" applyFont="1" applyFill="1" applyAlignment="1">
      <alignment horizontal="center"/>
    </xf>
    <xf numFmtId="0" fontId="20" fillId="0" borderId="45" xfId="0" applyFont="1" applyBorder="1"/>
    <xf numFmtId="0" fontId="20" fillId="0" borderId="0" xfId="0" applyFont="1" applyBorder="1"/>
    <xf numFmtId="0" fontId="0" fillId="0" borderId="46" xfId="0" applyBorder="1"/>
    <xf numFmtId="0" fontId="4" fillId="0" borderId="1" xfId="0" applyFont="1" applyBorder="1"/>
    <xf numFmtId="0" fontId="2" fillId="0" borderId="1" xfId="0" applyFont="1" applyBorder="1"/>
    <xf numFmtId="0" fontId="0" fillId="0" borderId="0" xfId="0"/>
    <xf numFmtId="0" fontId="1" fillId="37" borderId="1" xfId="0" applyFont="1" applyFill="1" applyBorder="1" applyAlignment="1">
      <alignment vertical="top" wrapText="1"/>
    </xf>
    <xf numFmtId="0" fontId="3" fillId="37" borderId="1" xfId="0" applyFont="1" applyFill="1" applyBorder="1" applyAlignment="1">
      <alignment vertical="top" wrapText="1"/>
    </xf>
    <xf numFmtId="0" fontId="47" fillId="37" borderId="1" xfId="0" applyFont="1" applyFill="1" applyBorder="1" applyAlignment="1">
      <alignment horizontal="center" vertical="center" wrapText="1"/>
    </xf>
    <xf numFmtId="0" fontId="1" fillId="37" borderId="34" xfId="0" applyFont="1" applyFill="1" applyBorder="1" applyAlignment="1">
      <alignment vertical="top" wrapText="1"/>
    </xf>
    <xf numFmtId="0" fontId="49" fillId="37" borderId="1" xfId="0" applyFont="1" applyFill="1" applyBorder="1" applyAlignment="1">
      <alignment horizontal="center" vertical="center" wrapText="1"/>
    </xf>
    <xf numFmtId="0" fontId="49" fillId="37" borderId="6" xfId="0" applyFont="1" applyFill="1" applyBorder="1" applyAlignment="1">
      <alignment horizontal="center" vertical="center" wrapText="1"/>
    </xf>
    <xf numFmtId="0" fontId="1" fillId="37" borderId="1" xfId="0" applyFont="1" applyFill="1" applyBorder="1"/>
    <xf numFmtId="0" fontId="3" fillId="37" borderId="1" xfId="0" applyFont="1" applyFill="1" applyBorder="1" applyAlignment="1">
      <alignment horizontal="left" vertical="top" wrapText="1"/>
    </xf>
    <xf numFmtId="0" fontId="1" fillId="37" borderId="0" xfId="0" applyFont="1" applyFill="1"/>
    <xf numFmtId="0" fontId="1" fillId="37" borderId="6" xfId="0" applyFont="1" applyFill="1" applyBorder="1" applyAlignment="1">
      <alignment vertical="top" wrapText="1"/>
    </xf>
    <xf numFmtId="0" fontId="1" fillId="37" borderId="1" xfId="0" applyFont="1" applyFill="1" applyBorder="1" applyAlignment="1">
      <alignment vertical="top"/>
    </xf>
    <xf numFmtId="0" fontId="50" fillId="37" borderId="1" xfId="0" applyFont="1" applyFill="1" applyBorder="1" applyAlignment="1">
      <alignment vertical="top" wrapText="1"/>
    </xf>
    <xf numFmtId="0" fontId="50" fillId="37" borderId="6" xfId="0" applyFont="1" applyFill="1" applyBorder="1" applyAlignment="1">
      <alignment vertical="top" wrapText="1"/>
    </xf>
    <xf numFmtId="0" fontId="0" fillId="0" borderId="0" xfId="0"/>
    <xf numFmtId="0" fontId="3" fillId="0" borderId="3" xfId="0" applyFont="1" applyBorder="1" applyAlignment="1">
      <alignment horizontal="center" vertical="center" wrapText="1"/>
    </xf>
    <xf numFmtId="0" fontId="49" fillId="0" borderId="3" xfId="0" applyFont="1" applyBorder="1" applyAlignment="1">
      <alignment horizontal="center" vertical="center" wrapText="1"/>
    </xf>
    <xf numFmtId="0" fontId="55" fillId="45" borderId="1" xfId="0" applyFont="1" applyFill="1" applyBorder="1"/>
    <xf numFmtId="0" fontId="55" fillId="45" borderId="1" xfId="0" applyFont="1" applyFill="1" applyBorder="1" applyAlignment="1">
      <alignment horizontal="center"/>
    </xf>
    <xf numFmtId="0" fontId="54" fillId="0" borderId="1" xfId="0" applyNumberFormat="1" applyFont="1" applyBorder="1" applyAlignment="1">
      <alignment horizontal="center"/>
    </xf>
    <xf numFmtId="0" fontId="55" fillId="45" borderId="0" xfId="0" applyFont="1" applyFill="1" applyBorder="1"/>
    <xf numFmtId="9" fontId="0" fillId="0" borderId="0" xfId="85" applyFont="1"/>
    <xf numFmtId="9" fontId="0" fillId="0" borderId="0" xfId="85" applyFont="1" applyAlignment="1">
      <alignment vertical="top"/>
    </xf>
    <xf numFmtId="9" fontId="58" fillId="46" borderId="1" xfId="85" applyFont="1" applyFill="1" applyBorder="1" applyAlignment="1">
      <alignment horizontal="center" vertical="center"/>
    </xf>
    <xf numFmtId="9" fontId="58" fillId="46" borderId="1" xfId="85" applyFont="1" applyFill="1" applyBorder="1" applyAlignment="1">
      <alignment horizontal="left" vertical="center"/>
    </xf>
    <xf numFmtId="0" fontId="0" fillId="0" borderId="1" xfId="0" applyBorder="1" applyAlignment="1">
      <alignment horizont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0" fillId="0" borderId="45" xfId="0" applyBorder="1" applyAlignment="1">
      <alignment vertical="top" wrapText="1"/>
    </xf>
    <xf numFmtId="0" fontId="0" fillId="0" borderId="0" xfId="0" applyBorder="1" applyAlignment="1">
      <alignment vertical="top" wrapText="1"/>
    </xf>
    <xf numFmtId="0" fontId="0" fillId="0" borderId="46" xfId="0" applyBorder="1" applyAlignment="1">
      <alignment vertical="top" wrapText="1"/>
    </xf>
    <xf numFmtId="0" fontId="20" fillId="0" borderId="44" xfId="0" applyFont="1" applyBorder="1" applyAlignment="1">
      <alignment vertical="top" wrapText="1"/>
    </xf>
    <xf numFmtId="0" fontId="20" fillId="0" borderId="42" xfId="0" applyFont="1" applyBorder="1" applyAlignment="1">
      <alignment vertical="top" wrapText="1"/>
    </xf>
    <xf numFmtId="0" fontId="0" fillId="0" borderId="43" xfId="0" applyBorder="1" applyAlignment="1">
      <alignment vertical="top"/>
    </xf>
    <xf numFmtId="0" fontId="20" fillId="0" borderId="47" xfId="0" applyFont="1" applyBorder="1" applyAlignment="1">
      <alignment vertical="top" wrapText="1"/>
    </xf>
    <xf numFmtId="0" fontId="20" fillId="0" borderId="23" xfId="0" applyFont="1" applyBorder="1" applyAlignment="1">
      <alignment vertical="top" wrapText="1"/>
    </xf>
    <xf numFmtId="0" fontId="0" fillId="0" borderId="48" xfId="0" applyBorder="1" applyAlignment="1">
      <alignment vertical="top" wrapText="1"/>
    </xf>
    <xf numFmtId="0" fontId="0" fillId="0" borderId="45" xfId="0" applyBorder="1" applyAlignment="1">
      <alignment vertical="center" wrapText="1"/>
    </xf>
    <xf numFmtId="0" fontId="0" fillId="0" borderId="0" xfId="0" applyBorder="1" applyAlignment="1">
      <alignment vertical="center" wrapText="1"/>
    </xf>
    <xf numFmtId="0" fontId="0" fillId="0" borderId="46" xfId="0" applyBorder="1" applyAlignment="1">
      <alignment vertical="center"/>
    </xf>
    <xf numFmtId="0" fontId="4" fillId="0" borderId="1" xfId="0" applyFont="1" applyBorder="1" applyAlignment="1"/>
    <xf numFmtId="0" fontId="0" fillId="0" borderId="1" xfId="0" applyBorder="1" applyAlignment="1"/>
    <xf numFmtId="0" fontId="2" fillId="0" borderId="1" xfId="0" applyFont="1" applyBorder="1" applyAlignment="1"/>
    <xf numFmtId="0" fontId="20" fillId="0" borderId="44" xfId="0" applyFont="1" applyBorder="1" applyAlignment="1">
      <alignment wrapText="1"/>
    </xf>
    <xf numFmtId="0" fontId="0" fillId="0" borderId="42" xfId="0" applyBorder="1" applyAlignment="1"/>
    <xf numFmtId="0" fontId="0" fillId="0" borderId="43" xfId="0" applyBorder="1" applyAlignment="1"/>
    <xf numFmtId="0" fontId="2" fillId="0" borderId="28"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2" fillId="0" borderId="29" xfId="0" applyFont="1" applyBorder="1" applyAlignment="1">
      <alignment vertical="center"/>
    </xf>
    <xf numFmtId="0" fontId="0" fillId="0" borderId="27" xfId="0" applyBorder="1" applyAlignment="1">
      <alignment vertical="center"/>
    </xf>
    <xf numFmtId="0" fontId="33" fillId="0" borderId="45" xfId="0" applyFont="1" applyBorder="1" applyAlignment="1">
      <alignment horizontal="left" vertical="center" wrapText="1"/>
    </xf>
    <xf numFmtId="0" fontId="33" fillId="0" borderId="0" xfId="0" applyFont="1" applyBorder="1" applyAlignment="1">
      <alignment horizontal="left" vertical="center"/>
    </xf>
    <xf numFmtId="0" fontId="33" fillId="0" borderId="46" xfId="0" applyFont="1" applyBorder="1" applyAlignment="1">
      <alignment horizontal="left" vertical="center"/>
    </xf>
    <xf numFmtId="0" fontId="33" fillId="0" borderId="45" xfId="0" applyFont="1" applyBorder="1" applyAlignment="1">
      <alignment horizontal="left" vertical="center"/>
    </xf>
    <xf numFmtId="0" fontId="33" fillId="0" borderId="47" xfId="0" applyFont="1" applyBorder="1" applyAlignment="1">
      <alignment horizontal="left" vertical="center"/>
    </xf>
    <xf numFmtId="0" fontId="33" fillId="0" borderId="23" xfId="0" applyFont="1" applyBorder="1" applyAlignment="1">
      <alignment horizontal="left" vertical="center"/>
    </xf>
    <xf numFmtId="0" fontId="33" fillId="0" borderId="48" xfId="0" applyFont="1" applyBorder="1" applyAlignment="1">
      <alignment horizontal="left" vertical="center"/>
    </xf>
    <xf numFmtId="0" fontId="34" fillId="5" borderId="44" xfId="0" applyFont="1" applyFill="1" applyBorder="1" applyAlignment="1">
      <alignment horizontal="left" vertical="top"/>
    </xf>
    <xf numFmtId="0" fontId="34" fillId="5" borderId="42" xfId="0" applyFont="1" applyFill="1" applyBorder="1" applyAlignment="1">
      <alignment horizontal="left" vertical="top"/>
    </xf>
    <xf numFmtId="0" fontId="2" fillId="0" borderId="0" xfId="0" applyFont="1" applyBorder="1" applyAlignment="1">
      <alignment horizontal="left" vertical="center"/>
    </xf>
    <xf numFmtId="0" fontId="0" fillId="0" borderId="46" xfId="0" applyBorder="1" applyAlignment="1">
      <alignment horizontal="left" vertical="center"/>
    </xf>
    <xf numFmtId="0" fontId="38" fillId="0" borderId="45" xfId="0" applyFont="1" applyBorder="1" applyAlignment="1">
      <alignment horizontal="left" wrapText="1"/>
    </xf>
    <xf numFmtId="0" fontId="38" fillId="0" borderId="0" xfId="0" applyFont="1" applyBorder="1" applyAlignment="1">
      <alignment horizontal="left"/>
    </xf>
    <xf numFmtId="0" fontId="38" fillId="0" borderId="46" xfId="0" applyFont="1" applyBorder="1" applyAlignment="1">
      <alignment horizontal="left"/>
    </xf>
    <xf numFmtId="0" fontId="32" fillId="0" borderId="36" xfId="0" applyFont="1" applyBorder="1" applyAlignment="1">
      <alignment horizontal="left"/>
    </xf>
    <xf numFmtId="0" fontId="32" fillId="0" borderId="37" xfId="0" applyFont="1" applyBorder="1" applyAlignment="1">
      <alignment horizontal="left"/>
    </xf>
    <xf numFmtId="0" fontId="32" fillId="0" borderId="4" xfId="0" applyFont="1" applyBorder="1" applyAlignment="1">
      <alignment horizontal="left"/>
    </xf>
    <xf numFmtId="0" fontId="0" fillId="0" borderId="24" xfId="0" applyBorder="1" applyAlignment="1">
      <alignment horizontal="left" vertical="top" wrapText="1"/>
    </xf>
    <xf numFmtId="0" fontId="0" fillId="0" borderId="35" xfId="0" applyBorder="1" applyAlignment="1">
      <alignment horizontal="left" vertical="top"/>
    </xf>
    <xf numFmtId="0" fontId="0" fillId="0" borderId="22" xfId="0" applyBorder="1" applyAlignment="1">
      <alignment horizontal="left" vertical="top"/>
    </xf>
    <xf numFmtId="0" fontId="53" fillId="37" borderId="24" xfId="0" applyFont="1" applyFill="1" applyBorder="1" applyAlignment="1">
      <alignment horizontal="center" vertical="top"/>
    </xf>
    <xf numFmtId="0" fontId="53" fillId="37" borderId="35" xfId="0" applyFont="1" applyFill="1" applyBorder="1" applyAlignment="1">
      <alignment horizontal="center" vertical="top"/>
    </xf>
    <xf numFmtId="0" fontId="53" fillId="37" borderId="22" xfId="0" applyFont="1" applyFill="1" applyBorder="1" applyAlignment="1">
      <alignment horizontal="center" vertical="top"/>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53" xfId="0" applyFill="1" applyBorder="1" applyAlignment="1">
      <alignment horizontal="center" vertical="center" wrapText="1"/>
    </xf>
    <xf numFmtId="0" fontId="0" fillId="0" borderId="54" xfId="0"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7" fillId="47" borderId="1" xfId="0" applyFont="1" applyFill="1" applyBorder="1" applyAlignment="1">
      <alignment horizontal="center"/>
    </xf>
    <xf numFmtId="0" fontId="41" fillId="39" borderId="1" xfId="0" applyFont="1" applyFill="1" applyBorder="1" applyAlignment="1">
      <alignment horizontal="left" vertical="center"/>
    </xf>
    <xf numFmtId="0" fontId="41" fillId="38" borderId="24" xfId="0" applyFont="1" applyFill="1" applyBorder="1" applyAlignment="1">
      <alignment horizontal="center"/>
    </xf>
    <xf numFmtId="0" fontId="41" fillId="38" borderId="35" xfId="0" applyFont="1" applyFill="1" applyBorder="1" applyAlignment="1">
      <alignment horizontal="center"/>
    </xf>
    <xf numFmtId="0" fontId="41" fillId="38" borderId="22" xfId="0" applyFont="1" applyFill="1" applyBorder="1" applyAlignment="1">
      <alignment horizontal="center"/>
    </xf>
    <xf numFmtId="0" fontId="41" fillId="0" borderId="24" xfId="0" applyFont="1" applyFill="1" applyBorder="1" applyAlignment="1">
      <alignment horizontal="center" vertical="center"/>
    </xf>
    <xf numFmtId="0" fontId="41" fillId="0" borderId="35" xfId="0" applyFont="1" applyFill="1" applyBorder="1" applyAlignment="1">
      <alignment horizontal="center" vertical="center"/>
    </xf>
    <xf numFmtId="0" fontId="41" fillId="0" borderId="22" xfId="0" applyFont="1" applyFill="1" applyBorder="1" applyAlignment="1">
      <alignment horizontal="center" vertical="center"/>
    </xf>
    <xf numFmtId="0" fontId="56" fillId="47" borderId="0" xfId="0" applyFont="1" applyFill="1" applyBorder="1" applyAlignment="1">
      <alignment horizontal="left"/>
    </xf>
    <xf numFmtId="0" fontId="0" fillId="0" borderId="42" xfId="0" applyBorder="1"/>
    <xf numFmtId="0" fontId="0" fillId="0" borderId="23" xfId="0" applyBorder="1"/>
    <xf numFmtId="0" fontId="2" fillId="42" borderId="64" xfId="0" applyFont="1" applyFill="1" applyBorder="1"/>
    <xf numFmtId="0" fontId="2" fillId="42" borderId="63" xfId="0" applyFont="1" applyFill="1" applyBorder="1"/>
    <xf numFmtId="0" fontId="2" fillId="42" borderId="62" xfId="0" applyFont="1" applyFill="1" applyBorder="1"/>
    <xf numFmtId="0" fontId="2" fillId="42" borderId="38" xfId="0" applyFont="1" applyFill="1" applyBorder="1"/>
    <xf numFmtId="0" fontId="2" fillId="32" borderId="64" xfId="84" applyFont="1" applyBorder="1"/>
    <xf numFmtId="0" fontId="2" fillId="32" borderId="63" xfId="84" applyFont="1" applyBorder="1"/>
    <xf numFmtId="0" fontId="2" fillId="32" borderId="62" xfId="84" applyFont="1" applyBorder="1"/>
    <xf numFmtId="0" fontId="2" fillId="32" borderId="38" xfId="84" applyFont="1" applyBorder="1"/>
    <xf numFmtId="0" fontId="3" fillId="32" borderId="64" xfId="84" applyFont="1" applyBorder="1"/>
    <xf numFmtId="0" fontId="3" fillId="32" borderId="63" xfId="84" applyFont="1" applyBorder="1"/>
    <xf numFmtId="0" fontId="3" fillId="32" borderId="62" xfId="84" applyFont="1" applyBorder="1"/>
    <xf numFmtId="0" fontId="3" fillId="32" borderId="38" xfId="84" applyFont="1" applyBorder="1"/>
    <xf numFmtId="0" fontId="0" fillId="0" borderId="0" xfId="0"/>
    <xf numFmtId="0" fontId="3" fillId="32" borderId="64" xfId="17" applyFont="1" applyBorder="1"/>
    <xf numFmtId="0" fontId="3" fillId="32" borderId="63" xfId="17" applyFont="1" applyBorder="1"/>
    <xf numFmtId="0" fontId="3" fillId="32" borderId="62" xfId="17" applyFont="1" applyBorder="1"/>
    <xf numFmtId="0" fontId="3" fillId="32" borderId="38" xfId="17" applyFont="1" applyBorder="1"/>
    <xf numFmtId="0" fontId="54" fillId="39" borderId="1" xfId="0" applyFont="1" applyFill="1" applyBorder="1" applyAlignment="1">
      <alignment horizontal="left" vertical="center"/>
    </xf>
    <xf numFmtId="0" fontId="54" fillId="39" borderId="1" xfId="0" applyFont="1" applyFill="1" applyBorder="1" applyAlignment="1">
      <alignment horizontal="center"/>
    </xf>
  </cellXfs>
  <cellStyles count="8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xfId="83" builtinId="47"/>
    <cellStyle name="40% - Accent5 2" xfId="11" xr:uid="{00000000-0005-0000-0000-00000B000000}"/>
    <cellStyle name="40% - Accent6 2" xfId="12" xr:uid="{00000000-0005-0000-0000-00000C000000}"/>
    <cellStyle name="60% - Accent1 2" xfId="13" xr:uid="{00000000-0005-0000-0000-00000D000000}"/>
    <cellStyle name="60% - Accent2 2" xfId="14" xr:uid="{00000000-0005-0000-0000-00000E000000}"/>
    <cellStyle name="60% - Accent3 2" xfId="15" xr:uid="{00000000-0005-0000-0000-00000F000000}"/>
    <cellStyle name="60% - Accent4 2" xfId="16" xr:uid="{00000000-0005-0000-0000-000010000000}"/>
    <cellStyle name="60% - Accent5" xfId="84" builtinId="48"/>
    <cellStyle name="60% - Accent5 2" xfId="17" xr:uid="{00000000-0005-0000-0000-000012000000}"/>
    <cellStyle name="60% - Accent6 2" xfId="18" xr:uid="{00000000-0005-0000-0000-000013000000}"/>
    <cellStyle name="Accent1 2" xfId="19" xr:uid="{00000000-0005-0000-0000-000014000000}"/>
    <cellStyle name="Accent2 2" xfId="20" xr:uid="{00000000-0005-0000-0000-000015000000}"/>
    <cellStyle name="Accent3 2" xfId="21" xr:uid="{00000000-0005-0000-0000-000016000000}"/>
    <cellStyle name="Accent4 2" xfId="22" xr:uid="{00000000-0005-0000-0000-000017000000}"/>
    <cellStyle name="Accent5 2" xfId="23" xr:uid="{00000000-0005-0000-0000-000018000000}"/>
    <cellStyle name="Accent6 2" xfId="24" xr:uid="{00000000-0005-0000-0000-000019000000}"/>
    <cellStyle name="Bad 2" xfId="25" xr:uid="{00000000-0005-0000-0000-00001A000000}"/>
    <cellStyle name="Calculation 2" xfId="26" xr:uid="{00000000-0005-0000-0000-00001B000000}"/>
    <cellStyle name="Check Cell 2" xfId="27" xr:uid="{00000000-0005-0000-0000-00001C000000}"/>
    <cellStyle name="Comma 2" xfId="28" xr:uid="{00000000-0005-0000-0000-00001D000000}"/>
    <cellStyle name="Comma 3" xfId="29" xr:uid="{00000000-0005-0000-0000-00001E000000}"/>
    <cellStyle name="Comma 4" xfId="30" xr:uid="{00000000-0005-0000-0000-00001F000000}"/>
    <cellStyle name="Excel Built-in Normal" xfId="31" xr:uid="{00000000-0005-0000-0000-000020000000}"/>
    <cellStyle name="Explanatory Text 2" xfId="32" xr:uid="{00000000-0005-0000-0000-000021000000}"/>
    <cellStyle name="ExportHeaderStyle" xfId="33" xr:uid="{00000000-0005-0000-0000-000022000000}"/>
    <cellStyle name="Followed Hyperlink 2" xfId="34" xr:uid="{00000000-0005-0000-0000-000023000000}"/>
    <cellStyle name="Good 2" xfId="35" xr:uid="{00000000-0005-0000-0000-000024000000}"/>
    <cellStyle name="H1" xfId="36" xr:uid="{00000000-0005-0000-0000-000025000000}"/>
    <cellStyle name="H2" xfId="37" xr:uid="{00000000-0005-0000-0000-000026000000}"/>
    <cellStyle name="Heading 1 2" xfId="38" xr:uid="{00000000-0005-0000-0000-000027000000}"/>
    <cellStyle name="Heading 2 2" xfId="39" xr:uid="{00000000-0005-0000-0000-000028000000}"/>
    <cellStyle name="Heading 3 2" xfId="40" xr:uid="{00000000-0005-0000-0000-000029000000}"/>
    <cellStyle name="Heading 4 2" xfId="41" xr:uid="{00000000-0005-0000-0000-00002A000000}"/>
    <cellStyle name="Hyperlink 2" xfId="42" xr:uid="{00000000-0005-0000-0000-00002B000000}"/>
    <cellStyle name="Hyperlink 2 2" xfId="43" xr:uid="{00000000-0005-0000-0000-00002C000000}"/>
    <cellStyle name="Hyperlink 3" xfId="44" xr:uid="{00000000-0005-0000-0000-00002D000000}"/>
    <cellStyle name="IndentedPlain" xfId="45" xr:uid="{00000000-0005-0000-0000-00002E000000}"/>
    <cellStyle name="IndentedPlain 2" xfId="46" xr:uid="{00000000-0005-0000-0000-00002F000000}"/>
    <cellStyle name="Input 2" xfId="47" xr:uid="{00000000-0005-0000-0000-000030000000}"/>
    <cellStyle name="Linked Cell 2" xfId="48" xr:uid="{00000000-0005-0000-0000-000031000000}"/>
    <cellStyle name="Neutral 2" xfId="49" xr:uid="{00000000-0005-0000-0000-000032000000}"/>
    <cellStyle name="Normal" xfId="0" builtinId="0"/>
    <cellStyle name="Normal 2" xfId="50" xr:uid="{00000000-0005-0000-0000-000034000000}"/>
    <cellStyle name="Normal 2 2" xfId="51" xr:uid="{00000000-0005-0000-0000-000035000000}"/>
    <cellStyle name="Normal 2 2 2" xfId="52" xr:uid="{00000000-0005-0000-0000-000036000000}"/>
    <cellStyle name="Normal 2 2 3" xfId="53" xr:uid="{00000000-0005-0000-0000-000037000000}"/>
    <cellStyle name="Normal 2 3" xfId="54" xr:uid="{00000000-0005-0000-0000-000038000000}"/>
    <cellStyle name="Normal 2 4" xfId="55" xr:uid="{00000000-0005-0000-0000-000039000000}"/>
    <cellStyle name="Normal 2 5" xfId="56" xr:uid="{00000000-0005-0000-0000-00003A000000}"/>
    <cellStyle name="Normal 3" xfId="57" xr:uid="{00000000-0005-0000-0000-00003B000000}"/>
    <cellStyle name="Normal 3 2" xfId="58" xr:uid="{00000000-0005-0000-0000-00003C000000}"/>
    <cellStyle name="Normal 3 3" xfId="59" xr:uid="{00000000-0005-0000-0000-00003D000000}"/>
    <cellStyle name="Normal 3 4" xfId="60" xr:uid="{00000000-0005-0000-0000-00003E000000}"/>
    <cellStyle name="Normal 3 6" xfId="61" xr:uid="{00000000-0005-0000-0000-00003F000000}"/>
    <cellStyle name="Normal 4" xfId="62" xr:uid="{00000000-0005-0000-0000-000040000000}"/>
    <cellStyle name="Normal 4 2" xfId="63" xr:uid="{00000000-0005-0000-0000-000041000000}"/>
    <cellStyle name="Normal 4 3" xfId="64" xr:uid="{00000000-0005-0000-0000-000042000000}"/>
    <cellStyle name="Normal 4 3 2" xfId="65" xr:uid="{00000000-0005-0000-0000-000043000000}"/>
    <cellStyle name="Normal 4 3 3" xfId="66" xr:uid="{00000000-0005-0000-0000-000044000000}"/>
    <cellStyle name="Normal 4 4" xfId="67" xr:uid="{00000000-0005-0000-0000-000045000000}"/>
    <cellStyle name="Normal 4 5" xfId="68" xr:uid="{00000000-0005-0000-0000-000046000000}"/>
    <cellStyle name="Normal 5" xfId="69" xr:uid="{00000000-0005-0000-0000-000047000000}"/>
    <cellStyle name="Normal 5 2" xfId="70" xr:uid="{00000000-0005-0000-0000-000048000000}"/>
    <cellStyle name="Normal 5 3" xfId="71" xr:uid="{00000000-0005-0000-0000-000049000000}"/>
    <cellStyle name="Normal 5 4" xfId="72" xr:uid="{00000000-0005-0000-0000-00004A000000}"/>
    <cellStyle name="Normal 6" xfId="73" xr:uid="{00000000-0005-0000-0000-00004B000000}"/>
    <cellStyle name="Normal 7" xfId="74" xr:uid="{00000000-0005-0000-0000-00004C000000}"/>
    <cellStyle name="Normal 81" xfId="75" xr:uid="{00000000-0005-0000-0000-00004D000000}"/>
    <cellStyle name="Note 2" xfId="76" xr:uid="{00000000-0005-0000-0000-00004E000000}"/>
    <cellStyle name="Output 2" xfId="77" xr:uid="{00000000-0005-0000-0000-00004F000000}"/>
    <cellStyle name="Percent" xfId="85" builtinId="5"/>
    <cellStyle name="Percent 2" xfId="78" xr:uid="{00000000-0005-0000-0000-000051000000}"/>
    <cellStyle name="Plain" xfId="79" xr:uid="{00000000-0005-0000-0000-000052000000}"/>
    <cellStyle name="Plain 2" xfId="80" xr:uid="{00000000-0005-0000-0000-000053000000}"/>
    <cellStyle name="Total 2" xfId="81" xr:uid="{00000000-0005-0000-0000-000054000000}"/>
    <cellStyle name="Warning Text 2" xfId="82" xr:uid="{00000000-0005-0000-0000-000055000000}"/>
  </cellStyles>
  <dxfs count="90">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79998168889431442"/>
        </patternFill>
      </fill>
    </dxf>
    <dxf>
      <font>
        <color rgb="FF9C0006"/>
      </font>
      <fill>
        <patternFill>
          <bgColor rgb="FFFFC7CE"/>
        </patternFill>
      </fill>
    </dxf>
    <dxf>
      <fill>
        <patternFill>
          <bgColor rgb="FF00B050"/>
        </patternFill>
      </fill>
    </dxf>
    <dxf>
      <fill>
        <patternFill>
          <bgColor theme="3" tint="0.39994506668294322"/>
        </patternFill>
      </fill>
    </dxf>
    <dxf>
      <fill>
        <patternFill>
          <bgColor theme="0" tint="-0.34998626667073579"/>
        </patternFill>
      </fill>
    </dxf>
    <dxf>
      <fill>
        <patternFill>
          <bgColor theme="4" tint="-0.24994659260841701"/>
        </patternFill>
      </fill>
    </dxf>
    <dxf>
      <fill>
        <patternFill>
          <bgColor theme="4" tint="0.39994506668294322"/>
        </patternFill>
      </fill>
    </dxf>
    <dxf>
      <fill>
        <patternFill>
          <bgColor theme="3" tint="0.59996337778862885"/>
        </patternFill>
      </fill>
    </dxf>
    <dxf>
      <fill>
        <patternFill>
          <bgColor theme="3" tint="0.79998168889431442"/>
        </patternFill>
      </fill>
    </dxf>
    <dxf>
      <fill>
        <patternFill>
          <bgColor theme="4" tint="0.39994506668294322"/>
        </patternFill>
      </fill>
    </dxf>
    <dxf>
      <fill>
        <patternFill>
          <bgColor theme="4" tint="0.59996337778862885"/>
        </patternFill>
      </fill>
    </dxf>
    <dxf>
      <fill>
        <patternFill>
          <bgColor rgb="FF00B050"/>
        </patternFill>
      </fill>
    </dxf>
    <dxf>
      <fill>
        <patternFill>
          <bgColor theme="3" tint="0.39994506668294322"/>
        </patternFill>
      </fill>
    </dxf>
    <dxf>
      <fill>
        <patternFill>
          <bgColor theme="0" tint="-0.34998626667073579"/>
        </patternFill>
      </fill>
    </dxf>
    <dxf>
      <fill>
        <patternFill>
          <bgColor theme="4" tint="-0.24994659260841701"/>
        </patternFill>
      </fill>
    </dxf>
    <dxf>
      <fill>
        <patternFill>
          <bgColor theme="4" tint="0.39994506668294322"/>
        </patternFill>
      </fill>
    </dxf>
    <dxf>
      <fill>
        <patternFill>
          <bgColor theme="3" tint="0.59996337778862885"/>
        </patternFill>
      </fill>
    </dxf>
    <dxf>
      <fill>
        <patternFill>
          <bgColor theme="3" tint="0.79998168889431442"/>
        </patternFill>
      </fill>
    </dxf>
    <dxf>
      <fill>
        <patternFill>
          <bgColor theme="4" tint="0.39994506668294322"/>
        </patternFill>
      </fill>
    </dxf>
    <dxf>
      <fill>
        <patternFill>
          <bgColor theme="4" tint="0.59996337778862885"/>
        </patternFill>
      </fill>
    </dxf>
    <dxf>
      <fill>
        <patternFill>
          <bgColor rgb="FF00B050"/>
        </patternFill>
      </fill>
    </dxf>
    <dxf>
      <fill>
        <patternFill>
          <bgColor theme="3" tint="0.39994506668294322"/>
        </patternFill>
      </fill>
    </dxf>
    <dxf>
      <fill>
        <patternFill>
          <bgColor theme="0" tint="-0.34998626667073579"/>
        </patternFill>
      </fill>
    </dxf>
    <dxf>
      <fill>
        <patternFill>
          <bgColor theme="4" tint="-0.24994659260841701"/>
        </patternFill>
      </fill>
    </dxf>
    <dxf>
      <fill>
        <patternFill>
          <bgColor theme="4" tint="0.39994506668294322"/>
        </patternFill>
      </fill>
    </dxf>
    <dxf>
      <fill>
        <patternFill>
          <bgColor theme="3" tint="0.59996337778862885"/>
        </patternFill>
      </fill>
    </dxf>
    <dxf>
      <fill>
        <patternFill>
          <bgColor theme="3" tint="0.79998168889431442"/>
        </patternFill>
      </fill>
    </dxf>
    <dxf>
      <fill>
        <patternFill>
          <bgColor theme="4" tint="0.39994506668294322"/>
        </patternFill>
      </fill>
    </dxf>
    <dxf>
      <fill>
        <patternFill>
          <bgColor theme="4" tint="0.59996337778862885"/>
        </patternFill>
      </fill>
    </dxf>
    <dxf>
      <fill>
        <patternFill>
          <bgColor theme="7" tint="0.79998168889431442"/>
        </patternFill>
      </fill>
    </dxf>
    <dxf>
      <fill>
        <patternFill>
          <bgColor theme="7" tint="0.39994506668294322"/>
        </patternFill>
      </fill>
    </dxf>
    <dxf>
      <fill>
        <patternFill>
          <bgColor theme="7" tint="0.59996337778862885"/>
        </patternFill>
      </fill>
    </dxf>
    <dxf>
      <fill>
        <patternFill>
          <bgColor theme="7" tint="0.79998168889431442"/>
        </patternFill>
      </fill>
    </dxf>
    <dxf>
      <fill>
        <patternFill>
          <bgColor theme="7" tint="0.39994506668294322"/>
        </patternFill>
      </fill>
    </dxf>
    <dxf>
      <fill>
        <patternFill>
          <bgColor theme="7" tint="0.59996337778862885"/>
        </patternFill>
      </fill>
    </dxf>
    <dxf>
      <fill>
        <patternFill>
          <bgColor theme="7" tint="0.79998168889431442"/>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39994506668294322"/>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rgb="FF00B050"/>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24994659260841701"/>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7" tint="0.59996337778862885"/>
        </patternFill>
      </fill>
    </dxf>
    <dxf>
      <fill>
        <patternFill>
          <bgColor rgb="FF00B050"/>
        </patternFill>
      </fill>
    </dxf>
    <dxf>
      <fill>
        <patternFill>
          <bgColor theme="3" tint="0.39994506668294322"/>
        </patternFill>
      </fill>
    </dxf>
    <dxf>
      <fill>
        <patternFill>
          <bgColor theme="0" tint="-0.34998626667073579"/>
        </patternFill>
      </fill>
    </dxf>
    <dxf>
      <fill>
        <patternFill>
          <bgColor theme="4" tint="-0.24994659260841701"/>
        </patternFill>
      </fill>
    </dxf>
    <dxf>
      <fill>
        <patternFill>
          <bgColor theme="4" tint="0.39994506668294322"/>
        </patternFill>
      </fill>
    </dxf>
    <dxf>
      <fill>
        <patternFill>
          <bgColor theme="3" tint="0.59996337778862885"/>
        </patternFill>
      </fill>
    </dxf>
    <dxf>
      <fill>
        <patternFill>
          <bgColor theme="3" tint="0.79998168889431442"/>
        </patternFill>
      </fill>
    </dxf>
    <dxf>
      <fill>
        <patternFill>
          <bgColor theme="4" tint="0.3999450666829432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601568927018452"/>
          <c:y val="0.12801952387530505"/>
          <c:w val="0.51407806766691477"/>
          <c:h val="0.79577852476042832"/>
        </c:manualLayout>
      </c:layout>
      <c:radarChart>
        <c:radarStyle val="marker"/>
        <c:varyColors val="0"/>
        <c:ser>
          <c:idx val="0"/>
          <c:order val="0"/>
          <c:tx>
            <c:strRef>
              <c:f>'5.Results'!$B$7</c:f>
              <c:strCache>
                <c:ptCount val="1"/>
                <c:pt idx="0">
                  <c:v>Base</c:v>
                </c:pt>
              </c:strCache>
            </c:strRef>
          </c:tx>
          <c:cat>
            <c:multiLvlStrRef>
              <c:f>'5.Results'!$C$5:$I$6</c:f>
              <c:multiLvlStrCache>
                <c:ptCount val="7"/>
                <c:lvl>
                  <c:pt idx="0">
                    <c:v>Business</c:v>
                  </c:pt>
                  <c:pt idx="1">
                    <c:v>Relationships</c:v>
                  </c:pt>
                  <c:pt idx="2">
                    <c:v>Analytics</c:v>
                  </c:pt>
                  <c:pt idx="3">
                    <c:v>Capability</c:v>
                  </c:pt>
                  <c:pt idx="4">
                    <c:v>Responsiveness</c:v>
                  </c:pt>
                  <c:pt idx="5">
                    <c:v>Population Health</c:v>
                  </c:pt>
                  <c:pt idx="6">
                    <c:v>Digital</c:v>
                  </c:pt>
                </c:lvl>
                <c:lvl>
                  <c:pt idx="0">
                    <c:v>Domain</c:v>
                  </c:pt>
                </c:lvl>
              </c:multiLvlStrCache>
            </c:multiLvlStrRef>
          </c:cat>
          <c:val>
            <c:numRef>
              <c:f>'5.Results'!$C$7:$I$7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CFD-45FB-A345-69A00D24470D}"/>
            </c:ext>
          </c:extLst>
        </c:ser>
        <c:ser>
          <c:idx val="1"/>
          <c:order val="1"/>
          <c:tx>
            <c:strRef>
              <c:f>'5.Results'!$B$8</c:f>
              <c:strCache>
                <c:ptCount val="1"/>
                <c:pt idx="0">
                  <c:v>Stable</c:v>
                </c:pt>
              </c:strCache>
            </c:strRef>
          </c:tx>
          <c:cat>
            <c:multiLvlStrRef>
              <c:f>'5.Results'!$C$5:$I$6</c:f>
              <c:multiLvlStrCache>
                <c:ptCount val="7"/>
                <c:lvl>
                  <c:pt idx="0">
                    <c:v>Business</c:v>
                  </c:pt>
                  <c:pt idx="1">
                    <c:v>Relationships</c:v>
                  </c:pt>
                  <c:pt idx="2">
                    <c:v>Analytics</c:v>
                  </c:pt>
                  <c:pt idx="3">
                    <c:v>Capability</c:v>
                  </c:pt>
                  <c:pt idx="4">
                    <c:v>Responsiveness</c:v>
                  </c:pt>
                  <c:pt idx="5">
                    <c:v>Population Health</c:v>
                  </c:pt>
                  <c:pt idx="6">
                    <c:v>Digital</c:v>
                  </c:pt>
                </c:lvl>
                <c:lvl>
                  <c:pt idx="0">
                    <c:v>Domain</c:v>
                  </c:pt>
                </c:lvl>
              </c:multiLvlStrCache>
            </c:multiLvlStrRef>
          </c:cat>
          <c:val>
            <c:numRef>
              <c:f>'5.Results'!$C$8:$I$8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CFD-45FB-A345-69A00D24470D}"/>
            </c:ext>
          </c:extLst>
        </c:ser>
        <c:ser>
          <c:idx val="2"/>
          <c:order val="2"/>
          <c:tx>
            <c:strRef>
              <c:f>'5.Results'!$B$9</c:f>
              <c:strCache>
                <c:ptCount val="1"/>
                <c:pt idx="0">
                  <c:v>Developing</c:v>
                </c:pt>
              </c:strCache>
            </c:strRef>
          </c:tx>
          <c:cat>
            <c:multiLvlStrRef>
              <c:f>'5.Results'!$C$5:$I$6</c:f>
              <c:multiLvlStrCache>
                <c:ptCount val="7"/>
                <c:lvl>
                  <c:pt idx="0">
                    <c:v>Business</c:v>
                  </c:pt>
                  <c:pt idx="1">
                    <c:v>Relationships</c:v>
                  </c:pt>
                  <c:pt idx="2">
                    <c:v>Analytics</c:v>
                  </c:pt>
                  <c:pt idx="3">
                    <c:v>Capability</c:v>
                  </c:pt>
                  <c:pt idx="4">
                    <c:v>Responsiveness</c:v>
                  </c:pt>
                  <c:pt idx="5">
                    <c:v>Population Health</c:v>
                  </c:pt>
                  <c:pt idx="6">
                    <c:v>Digital</c:v>
                  </c:pt>
                </c:lvl>
                <c:lvl>
                  <c:pt idx="0">
                    <c:v>Domain</c:v>
                  </c:pt>
                </c:lvl>
              </c:multiLvlStrCache>
            </c:multiLvlStrRef>
          </c:cat>
          <c:val>
            <c:numRef>
              <c:f>'5.Results'!$C$9:$I$9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0CFD-45FB-A345-69A00D24470D}"/>
            </c:ext>
          </c:extLst>
        </c:ser>
        <c:ser>
          <c:idx val="3"/>
          <c:order val="3"/>
          <c:tx>
            <c:strRef>
              <c:f>'5.Results'!$B$10</c:f>
              <c:strCache>
                <c:ptCount val="1"/>
                <c:pt idx="0">
                  <c:v>Resilient</c:v>
                </c:pt>
              </c:strCache>
            </c:strRef>
          </c:tx>
          <c:cat>
            <c:multiLvlStrRef>
              <c:f>'5.Results'!$C$5:$I$6</c:f>
              <c:multiLvlStrCache>
                <c:ptCount val="7"/>
                <c:lvl>
                  <c:pt idx="0">
                    <c:v>Business</c:v>
                  </c:pt>
                  <c:pt idx="1">
                    <c:v>Relationships</c:v>
                  </c:pt>
                  <c:pt idx="2">
                    <c:v>Analytics</c:v>
                  </c:pt>
                  <c:pt idx="3">
                    <c:v>Capability</c:v>
                  </c:pt>
                  <c:pt idx="4">
                    <c:v>Responsiveness</c:v>
                  </c:pt>
                  <c:pt idx="5">
                    <c:v>Population Health</c:v>
                  </c:pt>
                  <c:pt idx="6">
                    <c:v>Digital</c:v>
                  </c:pt>
                </c:lvl>
                <c:lvl>
                  <c:pt idx="0">
                    <c:v>Domain</c:v>
                  </c:pt>
                </c:lvl>
              </c:multiLvlStrCache>
            </c:multiLvlStrRef>
          </c:cat>
          <c:val>
            <c:numRef>
              <c:f>'5.Results'!$C$10:$I$10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0CFD-45FB-A345-69A00D24470D}"/>
            </c:ext>
          </c:extLst>
        </c:ser>
        <c:ser>
          <c:idx val="4"/>
          <c:order val="4"/>
          <c:tx>
            <c:strRef>
              <c:f>'5.Results'!$B$11</c:f>
              <c:strCache>
                <c:ptCount val="1"/>
                <c:pt idx="0">
                  <c:v>Strategic</c:v>
                </c:pt>
              </c:strCache>
            </c:strRef>
          </c:tx>
          <c:cat>
            <c:multiLvlStrRef>
              <c:f>'5.Results'!$C$5:$I$6</c:f>
              <c:multiLvlStrCache>
                <c:ptCount val="7"/>
                <c:lvl>
                  <c:pt idx="0">
                    <c:v>Business</c:v>
                  </c:pt>
                  <c:pt idx="1">
                    <c:v>Relationships</c:v>
                  </c:pt>
                  <c:pt idx="2">
                    <c:v>Analytics</c:v>
                  </c:pt>
                  <c:pt idx="3">
                    <c:v>Capability</c:v>
                  </c:pt>
                  <c:pt idx="4">
                    <c:v>Responsiveness</c:v>
                  </c:pt>
                  <c:pt idx="5">
                    <c:v>Population Health</c:v>
                  </c:pt>
                  <c:pt idx="6">
                    <c:v>Digital</c:v>
                  </c:pt>
                </c:lvl>
                <c:lvl>
                  <c:pt idx="0">
                    <c:v>Domain</c:v>
                  </c:pt>
                </c:lvl>
              </c:multiLvlStrCache>
            </c:multiLvlStrRef>
          </c:cat>
          <c:val>
            <c:numRef>
              <c:f>'5.Results'!$C$11:$I$11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0CFD-45FB-A345-69A00D24470D}"/>
            </c:ext>
          </c:extLst>
        </c:ser>
        <c:dLbls>
          <c:showLegendKey val="0"/>
          <c:showVal val="0"/>
          <c:showCatName val="0"/>
          <c:showSerName val="0"/>
          <c:showPercent val="0"/>
          <c:showBubbleSize val="0"/>
        </c:dLbls>
        <c:axId val="238352640"/>
        <c:axId val="238882816"/>
      </c:radarChart>
      <c:catAx>
        <c:axId val="238352640"/>
        <c:scaling>
          <c:orientation val="minMax"/>
        </c:scaling>
        <c:delete val="0"/>
        <c:axPos val="b"/>
        <c:majorGridlines/>
        <c:numFmt formatCode="General" sourceLinked="0"/>
        <c:majorTickMark val="out"/>
        <c:minorTickMark val="none"/>
        <c:tickLblPos val="nextTo"/>
        <c:crossAx val="238882816"/>
        <c:crosses val="autoZero"/>
        <c:auto val="1"/>
        <c:lblAlgn val="ctr"/>
        <c:lblOffset val="100"/>
        <c:noMultiLvlLbl val="0"/>
      </c:catAx>
      <c:valAx>
        <c:axId val="238882816"/>
        <c:scaling>
          <c:orientation val="minMax"/>
          <c:max val="1"/>
        </c:scaling>
        <c:delete val="0"/>
        <c:axPos val="l"/>
        <c:majorGridlines/>
        <c:numFmt formatCode="0%" sourceLinked="1"/>
        <c:majorTickMark val="cross"/>
        <c:minorTickMark val="none"/>
        <c:tickLblPos val="nextTo"/>
        <c:crossAx val="238352640"/>
        <c:crosses val="autoZero"/>
        <c:crossBetween val="between"/>
      </c:valAx>
    </c:plotArea>
    <c:legend>
      <c:legendPos val="r"/>
      <c:layout>
        <c:manualLayout>
          <c:xMode val="edge"/>
          <c:yMode val="edge"/>
          <c:x val="0.83272107311212962"/>
          <c:y val="0.68776048461778538"/>
          <c:w val="0.15691408443347565"/>
          <c:h val="0.293744531933508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'5.Results'!$C$6:$I$6</c:f>
              <c:strCache>
                <c:ptCount val="7"/>
                <c:pt idx="0">
                  <c:v>Business</c:v>
                </c:pt>
                <c:pt idx="1">
                  <c:v>Relationships</c:v>
                </c:pt>
                <c:pt idx="2">
                  <c:v>Analytics</c:v>
                </c:pt>
                <c:pt idx="3">
                  <c:v>Capability</c:v>
                </c:pt>
                <c:pt idx="4">
                  <c:v>Responsiveness</c:v>
                </c:pt>
                <c:pt idx="5">
                  <c:v>Population Health</c:v>
                </c:pt>
                <c:pt idx="6">
                  <c:v>Digital</c:v>
                </c:pt>
              </c:strCache>
            </c:strRef>
          </c:cat>
          <c:val>
            <c:numRef>
              <c:f>'5.Results'!$C$12:$I$12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56E-4D4C-911E-5C533BE4D210}"/>
            </c:ext>
          </c:extLst>
        </c:ser>
        <c:dLbls>
          <c:showLegendKey val="0"/>
          <c:showVal val="0"/>
          <c:showCatName val="0"/>
          <c:showSerName val="0"/>
          <c:showPercent val="0"/>
          <c:showBubbleSize val="0"/>
        </c:dLbls>
        <c:axId val="145599104"/>
        <c:axId val="145610624"/>
      </c:radarChart>
      <c:catAx>
        <c:axId val="145599104"/>
        <c:scaling>
          <c:orientation val="minMax"/>
        </c:scaling>
        <c:delete val="0"/>
        <c:axPos val="b"/>
        <c:majorGridlines/>
        <c:numFmt formatCode="General" sourceLinked="0"/>
        <c:majorTickMark val="out"/>
        <c:minorTickMark val="none"/>
        <c:tickLblPos val="nextTo"/>
        <c:crossAx val="145610624"/>
        <c:crosses val="autoZero"/>
        <c:auto val="1"/>
        <c:lblAlgn val="ctr"/>
        <c:lblOffset val="100"/>
        <c:noMultiLvlLbl val="0"/>
      </c:catAx>
      <c:valAx>
        <c:axId val="145610624"/>
        <c:scaling>
          <c:orientation val="minMax"/>
          <c:max val="1"/>
        </c:scaling>
        <c:delete val="0"/>
        <c:axPos val="l"/>
        <c:majorGridlines/>
        <c:numFmt formatCode="0%" sourceLinked="1"/>
        <c:majorTickMark val="cross"/>
        <c:minorTickMark val="none"/>
        <c:tickLblPos val="nextTo"/>
        <c:crossAx val="14559910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15</xdr:row>
      <xdr:rowOff>57150</xdr:rowOff>
    </xdr:from>
    <xdr:to>
      <xdr:col>1</xdr:col>
      <xdr:colOff>685800</xdr:colOff>
      <xdr:row>15</xdr:row>
      <xdr:rowOff>485775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srcRect l="56470" t="19232" r="41179" b="77942"/>
        <a:stretch/>
      </xdr:blipFill>
      <xdr:spPr bwMode="auto">
        <a:xfrm>
          <a:off x="1485900" y="8012430"/>
          <a:ext cx="571500" cy="4286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142875</xdr:colOff>
      <xdr:row>16</xdr:row>
      <xdr:rowOff>47626</xdr:rowOff>
    </xdr:from>
    <xdr:to>
      <xdr:col>1</xdr:col>
      <xdr:colOff>647700</xdr:colOff>
      <xdr:row>16</xdr:row>
      <xdr:rowOff>428625</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srcRect l="56392" t="26912" r="41178" b="69538"/>
        <a:stretch/>
      </xdr:blipFill>
      <xdr:spPr bwMode="auto">
        <a:xfrm>
          <a:off x="1476375" y="8429626"/>
          <a:ext cx="504825" cy="38099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123825</xdr:colOff>
      <xdr:row>17</xdr:row>
      <xdr:rowOff>28576</xdr:rowOff>
    </xdr:from>
    <xdr:to>
      <xdr:col>1</xdr:col>
      <xdr:colOff>666750</xdr:colOff>
      <xdr:row>17</xdr:row>
      <xdr:rowOff>419100</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56313" t="30825" r="41178" b="64900"/>
        <a:stretch/>
      </xdr:blipFill>
      <xdr:spPr bwMode="auto">
        <a:xfrm>
          <a:off x="1457325" y="8886826"/>
          <a:ext cx="542925" cy="3905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114301</xdr:colOff>
      <xdr:row>18</xdr:row>
      <xdr:rowOff>47625</xdr:rowOff>
    </xdr:from>
    <xdr:to>
      <xdr:col>1</xdr:col>
      <xdr:colOff>666751</xdr:colOff>
      <xdr:row>18</xdr:row>
      <xdr:rowOff>514350</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a:srcRect l="56588" t="34738" r="41178" b="60698"/>
        <a:stretch/>
      </xdr:blipFill>
      <xdr:spPr bwMode="auto">
        <a:xfrm>
          <a:off x="1447801" y="9353550"/>
          <a:ext cx="552450" cy="4667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123825</xdr:colOff>
      <xdr:row>19</xdr:row>
      <xdr:rowOff>38101</xdr:rowOff>
    </xdr:from>
    <xdr:to>
      <xdr:col>1</xdr:col>
      <xdr:colOff>685800</xdr:colOff>
      <xdr:row>19</xdr:row>
      <xdr:rowOff>476251</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a:srcRect l="56666" t="40389" r="41100" b="55627"/>
        <a:stretch/>
      </xdr:blipFill>
      <xdr:spPr bwMode="auto">
        <a:xfrm>
          <a:off x="1457325" y="9915526"/>
          <a:ext cx="561975" cy="4381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142875</xdr:colOff>
      <xdr:row>20</xdr:row>
      <xdr:rowOff>38100</xdr:rowOff>
    </xdr:from>
    <xdr:to>
      <xdr:col>1</xdr:col>
      <xdr:colOff>676275</xdr:colOff>
      <xdr:row>20</xdr:row>
      <xdr:rowOff>447675</xdr:rowOff>
    </xdr:to>
    <xdr:pic>
      <xdr:nvPicPr>
        <xdr:cNvPr id="7" name="Picture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a:srcRect l="56900" t="44953" r="41179" b="51497"/>
        <a:stretch/>
      </xdr:blipFill>
      <xdr:spPr bwMode="auto">
        <a:xfrm>
          <a:off x="1476375" y="10439400"/>
          <a:ext cx="533400" cy="4095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xdr:colOff>
      <xdr:row>14</xdr:row>
      <xdr:rowOff>144780</xdr:rowOff>
    </xdr:from>
    <xdr:to>
      <xdr:col>8</xdr:col>
      <xdr:colOff>1798320</xdr:colOff>
      <xdr:row>36</xdr:row>
      <xdr:rowOff>30480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64770</xdr:colOff>
      <xdr:row>14</xdr:row>
      <xdr:rowOff>102870</xdr:rowOff>
    </xdr:from>
    <xdr:to>
      <xdr:col>5</xdr:col>
      <xdr:colOff>236220</xdr:colOff>
      <xdr:row>36</xdr:row>
      <xdr:rowOff>7620</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Bevs%20Docs\New%20Role\GPFV%20Proforma\GPFV%20Pro%20Forma%20January%202019%20Final%20submis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ata\Users\FBeck\AppData\Local\Microsoft\Windows\Temporary%20Internet%20Files\Content.Outlook\F8FQ64O4\PCAR%20v4.3%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s.gov.uk\data\NHS%20CB\Analytical%20Services\Primary%20Care\GPFV\Data%20Collection\Planning\Online%20Consultation%20Metr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Cover"/>
      <sheetName val="Guidance"/>
      <sheetName val="Question Status"/>
      <sheetName val="Main Page"/>
      <sheetName val="Staff Training"/>
      <sheetName val="Primary Care Networks"/>
      <sheetName val="Online Consultations"/>
      <sheetName val="Access Activity"/>
      <sheetName val="Access Trajectories"/>
      <sheetName val="National ListVal"/>
      <sheetName val="Practice List"/>
      <sheetName val="GPs per CCG"/>
      <sheetName val="GP Data"/>
      <sheetName val="Backsheet"/>
      <sheetName val="QLists"/>
      <sheetName val="PreviousTrajectories"/>
      <sheetName val="Weighted population"/>
    </sheetNames>
    <sheetDataSet>
      <sheetData sheetId="0"/>
      <sheetData sheetId="1"/>
      <sheetData sheetId="2"/>
      <sheetData sheetId="3"/>
      <sheetData sheetId="4"/>
      <sheetData sheetId="5"/>
      <sheetData sheetId="6"/>
      <sheetData sheetId="7"/>
      <sheetData sheetId="8"/>
      <sheetData sheetId="9"/>
      <sheetData sheetId="10">
        <row r="3">
          <cell r="C3" t="str">
            <v>&lt;Select&gt;</v>
          </cell>
          <cell r="I3">
            <v>1</v>
          </cell>
        </row>
        <row r="4">
          <cell r="C4" t="str">
            <v>London</v>
          </cell>
        </row>
        <row r="5">
          <cell r="C5" t="str">
            <v>Midlands and East</v>
          </cell>
        </row>
        <row r="6">
          <cell r="C6" t="str">
            <v>North</v>
          </cell>
        </row>
        <row r="7">
          <cell r="C7" t="str">
            <v>South East</v>
          </cell>
          <cell r="I7">
            <v>6</v>
          </cell>
        </row>
        <row r="8">
          <cell r="C8" t="str">
            <v>South West</v>
          </cell>
          <cell r="I8" t="str">
            <v>South West</v>
          </cell>
        </row>
        <row r="9">
          <cell r="I9" t="str">
            <v>Y58</v>
          </cell>
        </row>
        <row r="12">
          <cell r="I12">
            <v>2</v>
          </cell>
        </row>
        <row r="13">
          <cell r="I13" t="str">
            <v>Bristol, North Somerset, South Gloucestershire STP</v>
          </cell>
        </row>
        <row r="17">
          <cell r="I17">
            <v>2</v>
          </cell>
        </row>
        <row r="18">
          <cell r="I18" t="str">
            <v>NHS Bristol, North Somerset and South Gloucestershire CCG</v>
          </cell>
        </row>
        <row r="19">
          <cell r="I19" t="str">
            <v>15C</v>
          </cell>
        </row>
        <row r="22">
          <cell r="I22">
            <v>7</v>
          </cell>
        </row>
        <row r="26">
          <cell r="I26">
            <v>3</v>
          </cell>
          <cell r="L26">
            <v>7</v>
          </cell>
          <cell r="O26">
            <v>1</v>
          </cell>
        </row>
        <row r="27">
          <cell r="I27" t="str">
            <v>South West North</v>
          </cell>
          <cell r="L27" t="str">
            <v>Bath, Swindon and Wiltshire STP</v>
          </cell>
          <cell r="O27" t="str">
            <v>NHS Bristol, North Somerset and South Gloucestershire CCG</v>
          </cell>
        </row>
        <row r="70">
          <cell r="B70" t="str">
            <v>Type Selection</v>
          </cell>
        </row>
        <row r="71">
          <cell r="B71" t="str">
            <v>STP</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Notes and Guidance"/>
      <sheetName val="Question status"/>
      <sheetName val="Template"/>
      <sheetName val="Practices"/>
      <sheetName val="ListVal"/>
      <sheetName val="Offsets"/>
      <sheetName val="Amount of GPS per CCG"/>
      <sheetName val="List size change"/>
      <sheetName val="epraccur"/>
      <sheetName val="GP list size"/>
      <sheetName val="Backsheet"/>
      <sheetName val="Sheet2"/>
      <sheetName val="QLists"/>
    </sheetNames>
    <sheetDataSet>
      <sheetData sheetId="0"/>
      <sheetData sheetId="1"/>
      <sheetData sheetId="2"/>
      <sheetData sheetId="3"/>
      <sheetData sheetId="4"/>
      <sheetData sheetId="5">
        <row r="4">
          <cell r="AD4" t="str">
            <v>Yes</v>
          </cell>
        </row>
        <row r="5">
          <cell r="AD5" t="str">
            <v>No</v>
          </cell>
        </row>
        <row r="6">
          <cell r="AD6" t="str">
            <v>N/A</v>
          </cell>
        </row>
      </sheetData>
      <sheetData sheetId="6"/>
      <sheetData sheetId="7"/>
      <sheetData sheetId="8">
        <row r="5">
          <cell r="A5" t="str">
            <v>Y55</v>
          </cell>
        </row>
      </sheetData>
      <sheetData sheetId="9">
        <row r="2">
          <cell r="A2" t="str">
            <v>A81001</v>
          </cell>
        </row>
      </sheetData>
      <sheetData sheetId="10">
        <row r="2">
          <cell r="A2" t="str">
            <v>A81001</v>
          </cell>
        </row>
      </sheetData>
      <sheetData sheetId="1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line Consultations Metrics"/>
      <sheetName val="Dropdowns"/>
    </sheetNames>
    <sheetDataSet>
      <sheetData sheetId="0"/>
      <sheetData sheetId="1">
        <row r="2">
          <cell r="C2" t="str">
            <v>In mobilisation</v>
          </cell>
        </row>
        <row r="3">
          <cell r="C3" t="str">
            <v>Pilot</v>
          </cell>
        </row>
        <row r="4">
          <cell r="C4" t="str">
            <v>Live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60"/>
  <sheetViews>
    <sheetView tabSelected="1" workbookViewId="0"/>
  </sheetViews>
  <sheetFormatPr defaultRowHeight="14.4"/>
  <cols>
    <col min="1" max="1" width="20" customWidth="1"/>
    <col min="2" max="2" width="16.6640625" customWidth="1"/>
    <col min="3" max="3" width="148.5546875" customWidth="1"/>
  </cols>
  <sheetData>
    <row r="1" spans="1:3" ht="24" customHeight="1" thickBot="1">
      <c r="A1" s="39" t="s">
        <v>171</v>
      </c>
      <c r="B1" s="40"/>
      <c r="C1" s="37"/>
    </row>
    <row r="2" spans="1:3" ht="21">
      <c r="A2" s="243" t="s">
        <v>6</v>
      </c>
      <c r="B2" s="244"/>
      <c r="C2" s="37"/>
    </row>
    <row r="3" spans="1:3" s="34" customFormat="1" ht="27" customHeight="1">
      <c r="A3" s="236" t="s">
        <v>161</v>
      </c>
      <c r="B3" s="237"/>
      <c r="C3" s="238"/>
    </row>
    <row r="4" spans="1:3" ht="15.75" customHeight="1">
      <c r="A4" s="247" t="s">
        <v>170</v>
      </c>
      <c r="B4" s="248"/>
      <c r="C4" s="249"/>
    </row>
    <row r="5" spans="1:3">
      <c r="A5" s="42" t="s">
        <v>20</v>
      </c>
      <c r="B5" s="41"/>
      <c r="C5" s="43"/>
    </row>
    <row r="6" spans="1:3" ht="17.25" customHeight="1">
      <c r="A6" s="42" t="s">
        <v>45</v>
      </c>
      <c r="B6" s="41"/>
      <c r="C6" s="43"/>
    </row>
    <row r="7" spans="1:3" s="34" customFormat="1" ht="19.5" customHeight="1">
      <c r="A7" s="239" t="s">
        <v>162</v>
      </c>
      <c r="B7" s="237"/>
      <c r="C7" s="238"/>
    </row>
    <row r="8" spans="1:3" s="34" customFormat="1" ht="22.5" customHeight="1">
      <c r="A8" s="236" t="s">
        <v>183</v>
      </c>
      <c r="B8" s="245"/>
      <c r="C8" s="246"/>
    </row>
    <row r="9" spans="1:3" s="34" customFormat="1" ht="21.75" customHeight="1" thickBot="1">
      <c r="A9" s="240" t="s">
        <v>184</v>
      </c>
      <c r="B9" s="241"/>
      <c r="C9" s="242"/>
    </row>
    <row r="10" spans="1:3" s="22" customFormat="1" ht="21" customHeight="1">
      <c r="A10" s="216" t="s">
        <v>21</v>
      </c>
      <c r="B10" s="217"/>
      <c r="C10" s="218"/>
    </row>
    <row r="11" spans="1:3" ht="207" customHeight="1">
      <c r="A11" s="213" t="s">
        <v>384</v>
      </c>
      <c r="B11" s="214"/>
      <c r="C11" s="215"/>
    </row>
    <row r="12" spans="1:3" ht="113.25" customHeight="1" thickBot="1">
      <c r="A12" s="219" t="s">
        <v>385</v>
      </c>
      <c r="B12" s="220"/>
      <c r="C12" s="221"/>
    </row>
    <row r="13" spans="1:3" ht="39" customHeight="1">
      <c r="A13" s="228" t="s">
        <v>163</v>
      </c>
      <c r="B13" s="229"/>
      <c r="C13" s="230"/>
    </row>
    <row r="14" spans="1:3" ht="50.25" customHeight="1">
      <c r="A14" s="222" t="s">
        <v>69</v>
      </c>
      <c r="B14" s="223"/>
      <c r="C14" s="224"/>
    </row>
    <row r="15" spans="1:3">
      <c r="A15" s="182" t="s">
        <v>7</v>
      </c>
      <c r="B15" s="225" t="s">
        <v>70</v>
      </c>
      <c r="C15" s="226"/>
    </row>
    <row r="16" spans="1:3" ht="41.25" customHeight="1">
      <c r="A16" s="183" t="s">
        <v>9</v>
      </c>
      <c r="B16" s="227"/>
      <c r="C16" s="226"/>
    </row>
    <row r="17" spans="1:3" ht="37.5" customHeight="1">
      <c r="A17" s="183" t="s">
        <v>10</v>
      </c>
      <c r="B17" s="227"/>
      <c r="C17" s="226"/>
    </row>
    <row r="18" spans="1:3" ht="35.25" customHeight="1">
      <c r="A18" s="183" t="s">
        <v>11</v>
      </c>
      <c r="B18" s="227"/>
      <c r="C18" s="226"/>
    </row>
    <row r="19" spans="1:3" ht="45" customHeight="1">
      <c r="A19" s="183" t="s">
        <v>12</v>
      </c>
      <c r="B19" s="227"/>
      <c r="C19" s="226"/>
    </row>
    <row r="20" spans="1:3" ht="41.25" customHeight="1">
      <c r="A20" s="183" t="s">
        <v>13</v>
      </c>
      <c r="B20" s="227"/>
      <c r="C20" s="226"/>
    </row>
    <row r="21" spans="1:3" ht="37.5" customHeight="1">
      <c r="A21" s="183" t="s">
        <v>14</v>
      </c>
      <c r="B21" s="227"/>
      <c r="C21" s="226"/>
    </row>
    <row r="22" spans="1:3" ht="35.4" customHeight="1">
      <c r="A22" s="183" t="s">
        <v>217</v>
      </c>
      <c r="B22" s="209"/>
      <c r="C22" s="209"/>
    </row>
    <row r="23" spans="1:3" ht="32.25" customHeight="1">
      <c r="A23" s="179" t="s">
        <v>67</v>
      </c>
      <c r="B23" s="180"/>
      <c r="C23" s="181"/>
    </row>
    <row r="24" spans="1:3" ht="36" customHeight="1" thickBot="1">
      <c r="A24" s="57" t="s">
        <v>22</v>
      </c>
      <c r="B24" s="29"/>
      <c r="C24" s="58"/>
    </row>
    <row r="25" spans="1:3" ht="31.5" customHeight="1" thickBot="1">
      <c r="A25" s="23" t="s">
        <v>7</v>
      </c>
      <c r="B25" s="24" t="s">
        <v>23</v>
      </c>
      <c r="C25" s="24" t="s">
        <v>8</v>
      </c>
    </row>
    <row r="26" spans="1:3">
      <c r="A26" s="231" t="s">
        <v>9</v>
      </c>
      <c r="B26" s="17" t="s">
        <v>15</v>
      </c>
      <c r="C26" s="44" t="s">
        <v>24</v>
      </c>
    </row>
    <row r="27" spans="1:3" ht="28.8">
      <c r="A27" s="232"/>
      <c r="B27" s="15" t="s">
        <v>16</v>
      </c>
      <c r="C27" s="45" t="s">
        <v>42</v>
      </c>
    </row>
    <row r="28" spans="1:3">
      <c r="A28" s="232"/>
      <c r="B28" s="15" t="s">
        <v>17</v>
      </c>
      <c r="C28" s="46" t="s">
        <v>25</v>
      </c>
    </row>
    <row r="29" spans="1:3">
      <c r="A29" s="232"/>
      <c r="B29" s="15" t="s">
        <v>18</v>
      </c>
      <c r="C29" s="46" t="s">
        <v>26</v>
      </c>
    </row>
    <row r="30" spans="1:3" ht="29.4" thickBot="1">
      <c r="A30" s="233"/>
      <c r="B30" s="16" t="s">
        <v>19</v>
      </c>
      <c r="C30" s="47" t="s">
        <v>75</v>
      </c>
    </row>
    <row r="31" spans="1:3">
      <c r="A31" s="211" t="s">
        <v>10</v>
      </c>
      <c r="B31" s="17" t="s">
        <v>15</v>
      </c>
      <c r="C31" s="48" t="s">
        <v>164</v>
      </c>
    </row>
    <row r="32" spans="1:3" ht="28.8">
      <c r="A32" s="211"/>
      <c r="B32" s="15" t="s">
        <v>16</v>
      </c>
      <c r="C32" s="49" t="s">
        <v>165</v>
      </c>
    </row>
    <row r="33" spans="1:3">
      <c r="A33" s="211"/>
      <c r="B33" s="15" t="s">
        <v>17</v>
      </c>
      <c r="C33" s="50" t="s">
        <v>166</v>
      </c>
    </row>
    <row r="34" spans="1:3">
      <c r="A34" s="211"/>
      <c r="B34" s="15" t="s">
        <v>18</v>
      </c>
      <c r="C34" s="50" t="s">
        <v>167</v>
      </c>
    </row>
    <row r="35" spans="1:3" ht="15" thickBot="1">
      <c r="A35" s="212"/>
      <c r="B35" s="16" t="s">
        <v>19</v>
      </c>
      <c r="C35" s="51" t="s">
        <v>168</v>
      </c>
    </row>
    <row r="36" spans="1:3">
      <c r="A36" s="210" t="s">
        <v>11</v>
      </c>
      <c r="B36" s="14" t="s">
        <v>15</v>
      </c>
      <c r="C36" s="52" t="s">
        <v>27</v>
      </c>
    </row>
    <row r="37" spans="1:3">
      <c r="A37" s="211"/>
      <c r="B37" s="15" t="s">
        <v>16</v>
      </c>
      <c r="C37" s="36" t="s">
        <v>28</v>
      </c>
    </row>
    <row r="38" spans="1:3">
      <c r="A38" s="211"/>
      <c r="B38" s="15" t="s">
        <v>17</v>
      </c>
      <c r="C38" s="36" t="s">
        <v>68</v>
      </c>
    </row>
    <row r="39" spans="1:3" ht="28.8">
      <c r="A39" s="211"/>
      <c r="B39" s="15" t="s">
        <v>18</v>
      </c>
      <c r="C39" s="53" t="s">
        <v>29</v>
      </c>
    </row>
    <row r="40" spans="1:3" ht="15" thickBot="1">
      <c r="A40" s="212"/>
      <c r="B40" s="16" t="s">
        <v>19</v>
      </c>
      <c r="C40" s="38" t="s">
        <v>30</v>
      </c>
    </row>
    <row r="41" spans="1:3" ht="43.2">
      <c r="A41" s="210" t="s">
        <v>12</v>
      </c>
      <c r="B41" s="14" t="s">
        <v>15</v>
      </c>
      <c r="C41" s="54" t="s">
        <v>76</v>
      </c>
    </row>
    <row r="42" spans="1:3" ht="43.2">
      <c r="A42" s="211"/>
      <c r="B42" s="15" t="s">
        <v>16</v>
      </c>
      <c r="C42" s="53" t="s">
        <v>31</v>
      </c>
    </row>
    <row r="43" spans="1:3">
      <c r="A43" s="211"/>
      <c r="B43" s="15" t="s">
        <v>17</v>
      </c>
      <c r="C43" s="36" t="s">
        <v>43</v>
      </c>
    </row>
    <row r="44" spans="1:3">
      <c r="A44" s="211"/>
      <c r="B44" s="15" t="s">
        <v>18</v>
      </c>
      <c r="C44" s="53" t="s">
        <v>32</v>
      </c>
    </row>
    <row r="45" spans="1:3" ht="29.4" thickBot="1">
      <c r="A45" s="212"/>
      <c r="B45" s="16" t="s">
        <v>19</v>
      </c>
      <c r="C45" s="55" t="s">
        <v>44</v>
      </c>
    </row>
    <row r="46" spans="1:3">
      <c r="A46" s="210" t="s">
        <v>13</v>
      </c>
      <c r="B46" s="18" t="s">
        <v>15</v>
      </c>
      <c r="C46" s="52" t="s">
        <v>33</v>
      </c>
    </row>
    <row r="47" spans="1:3">
      <c r="A47" s="211"/>
      <c r="B47" s="19" t="s">
        <v>16</v>
      </c>
      <c r="C47" s="36" t="s">
        <v>34</v>
      </c>
    </row>
    <row r="48" spans="1:3">
      <c r="A48" s="211"/>
      <c r="B48" s="19" t="s">
        <v>17</v>
      </c>
      <c r="C48" s="56" t="s">
        <v>169</v>
      </c>
    </row>
    <row r="49" spans="1:3">
      <c r="A49" s="211"/>
      <c r="B49" s="19" t="s">
        <v>18</v>
      </c>
      <c r="C49" s="36" t="s">
        <v>35</v>
      </c>
    </row>
    <row r="50" spans="1:3" ht="15" thickBot="1">
      <c r="A50" s="212"/>
      <c r="B50" s="20" t="s">
        <v>19</v>
      </c>
      <c r="C50" s="21" t="s">
        <v>36</v>
      </c>
    </row>
    <row r="51" spans="1:3">
      <c r="A51" s="234" t="s">
        <v>14</v>
      </c>
      <c r="B51" s="18" t="s">
        <v>15</v>
      </c>
      <c r="C51" s="52" t="s">
        <v>37</v>
      </c>
    </row>
    <row r="52" spans="1:3">
      <c r="A52" s="235"/>
      <c r="B52" s="19" t="s">
        <v>16</v>
      </c>
      <c r="C52" s="36" t="s">
        <v>38</v>
      </c>
    </row>
    <row r="53" spans="1:3">
      <c r="A53" s="235"/>
      <c r="B53" s="19" t="s">
        <v>17</v>
      </c>
      <c r="C53" s="36" t="s">
        <v>39</v>
      </c>
    </row>
    <row r="54" spans="1:3">
      <c r="A54" s="235"/>
      <c r="B54" s="19" t="s">
        <v>18</v>
      </c>
      <c r="C54" s="36" t="s">
        <v>40</v>
      </c>
    </row>
    <row r="55" spans="1:3" ht="15" thickBot="1">
      <c r="A55" s="235"/>
      <c r="B55" s="76" t="s">
        <v>19</v>
      </c>
      <c r="C55" s="21" t="s">
        <v>41</v>
      </c>
    </row>
    <row r="56" spans="1:3" ht="16.5" customHeight="1">
      <c r="A56" s="210" t="s">
        <v>217</v>
      </c>
      <c r="B56" s="78" t="s">
        <v>15</v>
      </c>
      <c r="C56" s="85" t="s">
        <v>245</v>
      </c>
    </row>
    <row r="57" spans="1:3">
      <c r="A57" s="211"/>
      <c r="B57" s="77" t="s">
        <v>16</v>
      </c>
      <c r="C57" s="86" t="s">
        <v>246</v>
      </c>
    </row>
    <row r="58" spans="1:3">
      <c r="A58" s="211"/>
      <c r="B58" s="77" t="s">
        <v>17</v>
      </c>
      <c r="C58" s="86" t="s">
        <v>247</v>
      </c>
    </row>
    <row r="59" spans="1:3">
      <c r="A59" s="211"/>
      <c r="B59" s="77" t="s">
        <v>18</v>
      </c>
      <c r="C59" s="86" t="s">
        <v>248</v>
      </c>
    </row>
    <row r="60" spans="1:3">
      <c r="A60" s="212"/>
      <c r="B60" s="77" t="s">
        <v>19</v>
      </c>
      <c r="C60" s="86" t="s">
        <v>249</v>
      </c>
    </row>
  </sheetData>
  <mergeCells count="26">
    <mergeCell ref="A2:B2"/>
    <mergeCell ref="A8:C8"/>
    <mergeCell ref="A4:C4"/>
    <mergeCell ref="B17:C17"/>
    <mergeCell ref="B18:C18"/>
    <mergeCell ref="B19:C19"/>
    <mergeCell ref="B20:C20"/>
    <mergeCell ref="A3:C3"/>
    <mergeCell ref="A7:C7"/>
    <mergeCell ref="A9:C9"/>
    <mergeCell ref="B22:C22"/>
    <mergeCell ref="A56:A60"/>
    <mergeCell ref="A11:C11"/>
    <mergeCell ref="A10:C10"/>
    <mergeCell ref="A12:C12"/>
    <mergeCell ref="A14:C14"/>
    <mergeCell ref="B15:C15"/>
    <mergeCell ref="B21:C21"/>
    <mergeCell ref="A13:C13"/>
    <mergeCell ref="A26:A30"/>
    <mergeCell ref="A51:A55"/>
    <mergeCell ref="A46:A50"/>
    <mergeCell ref="A41:A45"/>
    <mergeCell ref="A36:A40"/>
    <mergeCell ref="A31:A35"/>
    <mergeCell ref="B16:C16"/>
  </mergeCells>
  <pageMargins left="0.7" right="0.7" top="0.75" bottom="0.75" header="0.3" footer="0.3"/>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72"/>
  <sheetViews>
    <sheetView workbookViewId="0">
      <selection activeCell="A2" sqref="A2:C2"/>
    </sheetView>
  </sheetViews>
  <sheetFormatPr defaultColWidth="9.33203125" defaultRowHeight="14.4"/>
  <cols>
    <col min="1" max="1" width="20" style="34" customWidth="1"/>
    <col min="2" max="2" width="16.6640625" style="34" customWidth="1"/>
    <col min="3" max="3" width="148.5546875" style="34" customWidth="1"/>
    <col min="4" max="4" width="25.33203125" style="34" customWidth="1"/>
    <col min="5" max="16384" width="9.33203125" style="34"/>
  </cols>
  <sheetData>
    <row r="1" spans="1:3" ht="18.600000000000001" thickBot="1">
      <c r="A1" s="250" t="s">
        <v>157</v>
      </c>
      <c r="B1" s="251"/>
      <c r="C1" s="252"/>
    </row>
    <row r="2" spans="1:3" ht="309.75" customHeight="1" thickBot="1">
      <c r="A2" s="253" t="s">
        <v>287</v>
      </c>
      <c r="B2" s="254"/>
      <c r="C2" s="255"/>
    </row>
    <row r="69" spans="1:1">
      <c r="A69" s="81" t="s">
        <v>77</v>
      </c>
    </row>
    <row r="70" spans="1:1">
      <c r="A70" s="80" t="s">
        <v>78</v>
      </c>
    </row>
    <row r="71" spans="1:1">
      <c r="A71" s="82" t="s">
        <v>79</v>
      </c>
    </row>
    <row r="72" spans="1:1">
      <c r="A72" s="79" t="s">
        <v>80</v>
      </c>
    </row>
  </sheetData>
  <mergeCells count="2">
    <mergeCell ref="A1:C1"/>
    <mergeCell ref="A2:C2"/>
  </mergeCells>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46"/>
  <sheetViews>
    <sheetView topLeftCell="A34" zoomScale="60" zoomScaleNormal="60" workbookViewId="0">
      <pane xSplit="1" topLeftCell="B1" activePane="topRight" state="frozen"/>
      <selection pane="topRight" activeCell="V34" sqref="V34"/>
    </sheetView>
  </sheetViews>
  <sheetFormatPr defaultRowHeight="14.4"/>
  <cols>
    <col min="1" max="1" width="17.33203125" customWidth="1"/>
    <col min="2" max="2" width="35.33203125" customWidth="1"/>
    <col min="3" max="3" width="11.33203125" style="10" customWidth="1"/>
    <col min="4" max="4" width="34.5546875" style="34" customWidth="1"/>
    <col min="5" max="5" width="41.6640625" customWidth="1"/>
    <col min="6" max="6" width="12.33203125" style="10" customWidth="1"/>
    <col min="7" max="7" width="30.33203125" style="10" customWidth="1"/>
    <col min="8" max="8" width="37" customWidth="1"/>
    <col min="9" max="9" width="12.44140625" style="10" customWidth="1"/>
    <col min="10" max="10" width="30.6640625" style="10" customWidth="1"/>
    <col min="11" max="11" width="42.44140625" customWidth="1"/>
    <col min="12" max="12" width="12.6640625" style="10" customWidth="1"/>
    <col min="13" max="13" width="26" style="10" customWidth="1"/>
    <col min="14" max="14" width="48" customWidth="1"/>
    <col min="15" max="15" width="12.44140625" style="13" customWidth="1"/>
    <col min="16" max="16" width="26" style="13" customWidth="1"/>
    <col min="17" max="17" width="44.6640625" customWidth="1"/>
    <col min="18" max="18" width="12.5546875" style="13" customWidth="1"/>
    <col min="19" max="19" width="23.6640625" style="34" customWidth="1"/>
    <col min="20" max="20" width="36.6640625" style="1" customWidth="1"/>
    <col min="21" max="21" width="11.6640625" style="22" customWidth="1"/>
    <col min="22" max="22" width="36.6640625" style="22" customWidth="1"/>
    <col min="24" max="24" width="53" customWidth="1"/>
  </cols>
  <sheetData>
    <row r="1" spans="1:22" ht="46.8" thickBot="1">
      <c r="A1" s="256" t="s">
        <v>365</v>
      </c>
      <c r="B1" s="257"/>
      <c r="C1" s="257"/>
      <c r="D1" s="257"/>
      <c r="E1" s="257"/>
      <c r="F1" s="257"/>
      <c r="G1" s="257"/>
      <c r="H1" s="257"/>
      <c r="I1" s="257"/>
      <c r="J1" s="257"/>
      <c r="K1" s="257"/>
      <c r="L1" s="257"/>
      <c r="M1" s="257"/>
      <c r="N1" s="257"/>
      <c r="O1" s="257"/>
      <c r="P1" s="257"/>
      <c r="Q1" s="257"/>
      <c r="R1" s="257"/>
      <c r="S1" s="257"/>
      <c r="T1" s="257"/>
      <c r="U1" s="257"/>
      <c r="V1" s="258"/>
    </row>
    <row r="2" spans="1:22" ht="98.25" customHeight="1">
      <c r="A2" s="262" t="s">
        <v>1</v>
      </c>
      <c r="B2" s="170" t="s">
        <v>289</v>
      </c>
      <c r="C2" s="199"/>
      <c r="D2" s="200" t="s">
        <v>244</v>
      </c>
      <c r="E2" s="169" t="s">
        <v>309</v>
      </c>
      <c r="F2" s="199"/>
      <c r="G2" s="200" t="s">
        <v>244</v>
      </c>
      <c r="H2" s="170" t="s">
        <v>310</v>
      </c>
      <c r="I2" s="199"/>
      <c r="J2" s="200" t="s">
        <v>244</v>
      </c>
      <c r="K2" s="170" t="s">
        <v>383</v>
      </c>
      <c r="L2" s="199"/>
      <c r="M2" s="200" t="s">
        <v>244</v>
      </c>
      <c r="N2" s="170" t="s">
        <v>330</v>
      </c>
      <c r="O2" s="199"/>
      <c r="P2" s="200" t="s">
        <v>244</v>
      </c>
      <c r="Q2" s="170" t="s">
        <v>343</v>
      </c>
      <c r="R2" s="199"/>
      <c r="S2" s="200" t="s">
        <v>244</v>
      </c>
      <c r="T2" s="170" t="s">
        <v>218</v>
      </c>
      <c r="U2" s="199"/>
      <c r="V2" s="200" t="s">
        <v>244</v>
      </c>
    </row>
    <row r="3" spans="1:22" s="150" customFormat="1" ht="97.5" customHeight="1">
      <c r="A3" s="262"/>
      <c r="B3" s="33" t="s">
        <v>186</v>
      </c>
      <c r="C3" s="168"/>
      <c r="D3" s="146"/>
      <c r="E3" s="60" t="s">
        <v>191</v>
      </c>
      <c r="F3" s="168"/>
      <c r="G3" s="148"/>
      <c r="H3" s="33" t="s">
        <v>46</v>
      </c>
      <c r="I3" s="168"/>
      <c r="J3" s="148"/>
      <c r="K3" s="33" t="s">
        <v>366</v>
      </c>
      <c r="L3" s="168"/>
      <c r="M3" s="148"/>
      <c r="N3" s="33" t="s">
        <v>107</v>
      </c>
      <c r="O3" s="168"/>
      <c r="P3" s="148"/>
      <c r="Q3" s="33" t="s">
        <v>158</v>
      </c>
      <c r="R3" s="168"/>
      <c r="S3" s="149"/>
      <c r="T3" s="26" t="s">
        <v>270</v>
      </c>
      <c r="U3" s="199"/>
      <c r="V3" s="148"/>
    </row>
    <row r="4" spans="1:22" s="150" customFormat="1" ht="65.25" customHeight="1">
      <c r="A4" s="262"/>
      <c r="B4" s="33" t="s">
        <v>290</v>
      </c>
      <c r="C4" s="168"/>
      <c r="D4" s="146"/>
      <c r="E4" s="60" t="s">
        <v>49</v>
      </c>
      <c r="F4" s="168"/>
      <c r="G4" s="148"/>
      <c r="H4" s="33" t="s">
        <v>48</v>
      </c>
      <c r="I4" s="168"/>
      <c r="J4" s="148"/>
      <c r="K4" s="151" t="s">
        <v>275</v>
      </c>
      <c r="L4" s="168"/>
      <c r="M4" s="148"/>
      <c r="N4" s="33" t="s">
        <v>47</v>
      </c>
      <c r="O4" s="168"/>
      <c r="P4" s="148"/>
      <c r="Q4" s="33" t="s">
        <v>82</v>
      </c>
      <c r="R4" s="168"/>
      <c r="S4" s="149"/>
      <c r="T4" s="26" t="s">
        <v>219</v>
      </c>
      <c r="U4" s="199"/>
      <c r="V4" s="148"/>
    </row>
    <row r="5" spans="1:22" s="150" customFormat="1" ht="54" customHeight="1">
      <c r="A5" s="262"/>
      <c r="B5" s="185"/>
      <c r="C5" s="186"/>
      <c r="D5" s="187"/>
      <c r="E5" s="60" t="s">
        <v>98</v>
      </c>
      <c r="F5" s="168"/>
      <c r="G5" s="148"/>
      <c r="H5" s="33" t="s">
        <v>101</v>
      </c>
      <c r="I5" s="168"/>
      <c r="J5" s="148"/>
      <c r="K5" s="33" t="s">
        <v>178</v>
      </c>
      <c r="L5" s="168"/>
      <c r="M5" s="148"/>
      <c r="N5" s="33" t="s">
        <v>179</v>
      </c>
      <c r="O5" s="168"/>
      <c r="P5" s="148"/>
      <c r="Q5" s="33" t="s">
        <v>133</v>
      </c>
      <c r="R5" s="168"/>
      <c r="S5" s="149"/>
      <c r="T5" s="26" t="s">
        <v>220</v>
      </c>
      <c r="U5" s="199"/>
      <c r="V5" s="148"/>
    </row>
    <row r="6" spans="1:22" s="150" customFormat="1" ht="54" customHeight="1">
      <c r="A6" s="262"/>
      <c r="B6" s="185"/>
      <c r="C6" s="186"/>
      <c r="D6" s="187"/>
      <c r="E6" s="61" t="s">
        <v>83</v>
      </c>
      <c r="F6" s="168"/>
      <c r="G6" s="148"/>
      <c r="H6" s="26" t="s">
        <v>271</v>
      </c>
      <c r="I6" s="168"/>
      <c r="J6" s="148"/>
      <c r="K6" s="32" t="s">
        <v>276</v>
      </c>
      <c r="L6" s="168"/>
      <c r="M6" s="148"/>
      <c r="N6" s="26" t="s">
        <v>367</v>
      </c>
      <c r="O6" s="168"/>
      <c r="P6" s="148"/>
      <c r="Q6" s="33" t="s">
        <v>137</v>
      </c>
      <c r="R6" s="168"/>
      <c r="S6" s="149"/>
      <c r="T6" s="26" t="s">
        <v>221</v>
      </c>
      <c r="U6" s="199"/>
      <c r="V6" s="148"/>
    </row>
    <row r="7" spans="1:22" s="150" customFormat="1" ht="49.5" customHeight="1">
      <c r="A7" s="263"/>
      <c r="B7" s="185"/>
      <c r="C7" s="186"/>
      <c r="D7" s="187"/>
      <c r="E7" s="188"/>
      <c r="F7" s="186"/>
      <c r="G7" s="189"/>
      <c r="H7" s="185"/>
      <c r="I7" s="186"/>
      <c r="J7" s="189"/>
      <c r="K7" s="186"/>
      <c r="L7" s="186"/>
      <c r="M7" s="189"/>
      <c r="N7" s="26" t="s">
        <v>121</v>
      </c>
      <c r="O7" s="168"/>
      <c r="P7" s="148"/>
      <c r="Q7" s="186"/>
      <c r="R7" s="186"/>
      <c r="S7" s="190"/>
      <c r="T7" s="26" t="s">
        <v>222</v>
      </c>
      <c r="U7" s="199"/>
      <c r="V7" s="148"/>
    </row>
    <row r="8" spans="1:22" s="150" customFormat="1" ht="14.25" customHeight="1">
      <c r="A8" s="153"/>
      <c r="B8" s="154"/>
      <c r="C8" s="154"/>
      <c r="D8" s="154"/>
      <c r="E8" s="155"/>
      <c r="F8" s="155"/>
      <c r="G8" s="155"/>
      <c r="H8" s="155"/>
      <c r="I8" s="155"/>
      <c r="J8" s="155"/>
      <c r="K8" s="155"/>
      <c r="L8" s="155"/>
      <c r="M8" s="155"/>
      <c r="N8" s="155"/>
      <c r="O8" s="155"/>
      <c r="P8" s="155"/>
      <c r="Q8" s="155"/>
      <c r="R8" s="156"/>
      <c r="S8" s="155"/>
      <c r="T8" s="6"/>
      <c r="U8" s="157"/>
      <c r="V8" s="157"/>
    </row>
    <row r="9" spans="1:22" s="150" customFormat="1" ht="114" customHeight="1">
      <c r="A9" s="259" t="s">
        <v>277</v>
      </c>
      <c r="B9" s="172" t="s">
        <v>292</v>
      </c>
      <c r="C9" s="168"/>
      <c r="D9" s="148"/>
      <c r="E9" s="172" t="s">
        <v>368</v>
      </c>
      <c r="F9" s="168"/>
      <c r="G9" s="148"/>
      <c r="H9" s="172" t="s">
        <v>312</v>
      </c>
      <c r="I9" s="168"/>
      <c r="J9" s="148"/>
      <c r="K9" s="172" t="s">
        <v>320</v>
      </c>
      <c r="L9" s="168"/>
      <c r="M9" s="148"/>
      <c r="N9" s="172" t="s">
        <v>333</v>
      </c>
      <c r="O9" s="168"/>
      <c r="P9" s="148"/>
      <c r="Q9" s="172" t="s">
        <v>345</v>
      </c>
      <c r="R9" s="168"/>
      <c r="S9" s="148"/>
      <c r="T9" s="173" t="s">
        <v>355</v>
      </c>
      <c r="U9" s="168"/>
      <c r="V9" s="148"/>
    </row>
    <row r="10" spans="1:22" s="150" customFormat="1" ht="51.75" customHeight="1">
      <c r="A10" s="260"/>
      <c r="B10" s="33" t="s">
        <v>50</v>
      </c>
      <c r="C10" s="168"/>
      <c r="D10" s="146"/>
      <c r="E10" s="33" t="s">
        <v>84</v>
      </c>
      <c r="F10" s="168"/>
      <c r="G10" s="148"/>
      <c r="H10" s="33" t="s">
        <v>91</v>
      </c>
      <c r="I10" s="168"/>
      <c r="J10" s="148"/>
      <c r="K10" s="33" t="s">
        <v>51</v>
      </c>
      <c r="L10" s="168"/>
      <c r="M10" s="148"/>
      <c r="N10" s="33" t="s">
        <v>172</v>
      </c>
      <c r="O10" s="168"/>
      <c r="P10" s="147"/>
      <c r="Q10" s="33" t="s">
        <v>135</v>
      </c>
      <c r="R10" s="168"/>
      <c r="S10" s="149"/>
      <c r="T10" s="28" t="s">
        <v>371</v>
      </c>
      <c r="U10" s="168"/>
      <c r="V10" s="148"/>
    </row>
    <row r="11" spans="1:22" s="150" customFormat="1" ht="52.5" customHeight="1">
      <c r="A11" s="260"/>
      <c r="B11" s="33" t="s">
        <v>53</v>
      </c>
      <c r="C11" s="168"/>
      <c r="D11" s="146"/>
      <c r="E11" s="33" t="s">
        <v>99</v>
      </c>
      <c r="F11" s="168"/>
      <c r="G11" s="148"/>
      <c r="H11" s="33" t="s">
        <v>92</v>
      </c>
      <c r="I11" s="168"/>
      <c r="J11" s="148"/>
      <c r="K11" s="33" t="s">
        <v>134</v>
      </c>
      <c r="L11" s="168"/>
      <c r="M11" s="148"/>
      <c r="N11" s="33" t="s">
        <v>128</v>
      </c>
      <c r="O11" s="168"/>
      <c r="P11" s="147"/>
      <c r="Q11" s="33" t="s">
        <v>348</v>
      </c>
      <c r="R11" s="168"/>
      <c r="S11" s="149"/>
      <c r="T11" s="28" t="s">
        <v>226</v>
      </c>
      <c r="U11" s="168"/>
      <c r="V11" s="148"/>
    </row>
    <row r="12" spans="1:22" s="150" customFormat="1" ht="64.5" customHeight="1">
      <c r="A12" s="260"/>
      <c r="B12" s="33" t="s">
        <v>52</v>
      </c>
      <c r="C12" s="168"/>
      <c r="D12" s="146"/>
      <c r="E12" s="33" t="s">
        <v>100</v>
      </c>
      <c r="F12" s="168"/>
      <c r="G12" s="148"/>
      <c r="H12" s="33" t="s">
        <v>93</v>
      </c>
      <c r="I12" s="168"/>
      <c r="J12" s="148"/>
      <c r="K12" s="33" t="s">
        <v>5</v>
      </c>
      <c r="L12" s="168"/>
      <c r="M12" s="148"/>
      <c r="N12" s="33" t="s">
        <v>54</v>
      </c>
      <c r="O12" s="168"/>
      <c r="P12" s="147"/>
      <c r="Q12" s="33" t="s">
        <v>142</v>
      </c>
      <c r="R12" s="168"/>
      <c r="S12" s="149"/>
      <c r="T12" s="28" t="s">
        <v>225</v>
      </c>
      <c r="U12" s="168"/>
      <c r="V12" s="148"/>
    </row>
    <row r="13" spans="1:22" s="150" customFormat="1" ht="71.25" customHeight="1">
      <c r="A13" s="260"/>
      <c r="B13" s="33" t="s">
        <v>55</v>
      </c>
      <c r="C13" s="168"/>
      <c r="D13" s="146"/>
      <c r="E13" s="33" t="s">
        <v>301</v>
      </c>
      <c r="F13" s="168"/>
      <c r="G13" s="148"/>
      <c r="H13" s="33" t="s">
        <v>94</v>
      </c>
      <c r="I13" s="168"/>
      <c r="J13" s="148"/>
      <c r="K13" s="33" t="s">
        <v>112</v>
      </c>
      <c r="L13" s="168"/>
      <c r="M13" s="148"/>
      <c r="N13" s="33" t="s">
        <v>122</v>
      </c>
      <c r="O13" s="168"/>
      <c r="P13" s="147"/>
      <c r="Q13" s="33" t="s">
        <v>143</v>
      </c>
      <c r="R13" s="168"/>
      <c r="S13" s="149"/>
      <c r="T13" s="28" t="s">
        <v>223</v>
      </c>
      <c r="U13" s="168"/>
      <c r="V13" s="148"/>
    </row>
    <row r="14" spans="1:22" s="150" customFormat="1" ht="69.75" customHeight="1">
      <c r="A14" s="260"/>
      <c r="B14" s="33" t="s">
        <v>363</v>
      </c>
      <c r="C14" s="168"/>
      <c r="D14" s="146"/>
      <c r="E14" s="33" t="s">
        <v>108</v>
      </c>
      <c r="F14" s="168"/>
      <c r="G14" s="148"/>
      <c r="H14" s="33" t="s">
        <v>102</v>
      </c>
      <c r="I14" s="168"/>
      <c r="J14" s="148"/>
      <c r="K14" s="193"/>
      <c r="L14" s="186"/>
      <c r="M14" s="186"/>
      <c r="N14" s="33" t="s">
        <v>125</v>
      </c>
      <c r="O14" s="168"/>
      <c r="P14" s="147"/>
      <c r="Q14" s="33" t="s">
        <v>56</v>
      </c>
      <c r="R14" s="168"/>
      <c r="S14" s="149"/>
      <c r="T14" s="28" t="s">
        <v>224</v>
      </c>
      <c r="U14" s="168"/>
      <c r="V14" s="148"/>
    </row>
    <row r="15" spans="1:22" s="150" customFormat="1" ht="62.25" customHeight="1">
      <c r="A15" s="260"/>
      <c r="B15" s="185"/>
      <c r="C15" s="186"/>
      <c r="D15" s="185"/>
      <c r="E15" s="33" t="s">
        <v>147</v>
      </c>
      <c r="F15" s="168"/>
      <c r="G15" s="148"/>
      <c r="H15" s="33" t="s">
        <v>103</v>
      </c>
      <c r="I15" s="168"/>
      <c r="J15" s="148"/>
      <c r="K15" s="185"/>
      <c r="L15" s="186"/>
      <c r="M15" s="186"/>
      <c r="N15" s="186"/>
      <c r="O15" s="186"/>
      <c r="P15" s="186"/>
      <c r="Q15" s="185"/>
      <c r="R15" s="186"/>
      <c r="S15" s="194"/>
      <c r="T15" s="28" t="s">
        <v>357</v>
      </c>
      <c r="U15" s="168"/>
      <c r="V15" s="148"/>
    </row>
    <row r="16" spans="1:22" s="150" customFormat="1" ht="130.5" customHeight="1">
      <c r="A16" s="261"/>
      <c r="B16" s="191"/>
      <c r="C16" s="186"/>
      <c r="D16" s="191"/>
      <c r="E16" s="191"/>
      <c r="F16" s="192"/>
      <c r="G16" s="192"/>
      <c r="H16" s="33" t="s">
        <v>369</v>
      </c>
      <c r="I16" s="168"/>
      <c r="J16" s="148"/>
      <c r="K16" s="191"/>
      <c r="L16" s="186"/>
      <c r="M16" s="186"/>
      <c r="N16" s="191"/>
      <c r="O16" s="186"/>
      <c r="P16" s="186"/>
      <c r="Q16" s="185" t="s">
        <v>136</v>
      </c>
      <c r="R16" s="186"/>
      <c r="S16" s="194"/>
      <c r="T16" s="185"/>
      <c r="U16" s="195"/>
      <c r="V16" s="185"/>
    </row>
    <row r="17" spans="1:24" s="150" customFormat="1" ht="15" customHeight="1">
      <c r="A17" s="158"/>
      <c r="B17" s="158"/>
      <c r="C17" s="8"/>
      <c r="D17" s="158"/>
      <c r="E17" s="158"/>
      <c r="F17" s="8"/>
      <c r="G17" s="8"/>
      <c r="H17" s="158"/>
      <c r="I17" s="8"/>
      <c r="J17" s="8"/>
      <c r="K17" s="158"/>
      <c r="L17" s="8"/>
      <c r="M17" s="8"/>
      <c r="N17" s="158"/>
      <c r="O17" s="8"/>
      <c r="P17" s="8"/>
      <c r="Q17" s="158"/>
      <c r="R17" s="8"/>
      <c r="S17" s="158"/>
      <c r="T17" s="6"/>
      <c r="U17" s="157"/>
      <c r="V17" s="157"/>
    </row>
    <row r="18" spans="1:24" s="150" customFormat="1" ht="90" customHeight="1">
      <c r="A18" s="259" t="s">
        <v>278</v>
      </c>
      <c r="B18" s="173" t="s">
        <v>293</v>
      </c>
      <c r="C18" s="168"/>
      <c r="D18" s="148"/>
      <c r="E18" s="173" t="s">
        <v>372</v>
      </c>
      <c r="F18" s="168"/>
      <c r="G18" s="148"/>
      <c r="H18" s="173" t="s">
        <v>314</v>
      </c>
      <c r="I18" s="168"/>
      <c r="J18" s="148"/>
      <c r="K18" s="173" t="s">
        <v>322</v>
      </c>
      <c r="L18" s="168"/>
      <c r="M18" s="148"/>
      <c r="N18" s="173" t="s">
        <v>335</v>
      </c>
      <c r="O18" s="168"/>
      <c r="P18" s="148"/>
      <c r="Q18" s="173" t="s">
        <v>347</v>
      </c>
      <c r="R18" s="168"/>
      <c r="S18" s="148"/>
      <c r="T18" s="171" t="s">
        <v>279</v>
      </c>
      <c r="U18" s="168"/>
      <c r="V18" s="148"/>
      <c r="X18" s="35"/>
    </row>
    <row r="19" spans="1:24" s="150" customFormat="1" ht="94.5" customHeight="1">
      <c r="A19" s="260"/>
      <c r="B19" s="33" t="s">
        <v>71</v>
      </c>
      <c r="C19" s="168"/>
      <c r="D19" s="146"/>
      <c r="E19" s="33" t="s">
        <v>104</v>
      </c>
      <c r="F19" s="168"/>
      <c r="G19" s="148"/>
      <c r="H19" s="33" t="s">
        <v>129</v>
      </c>
      <c r="I19" s="168"/>
      <c r="J19" s="148"/>
      <c r="K19" s="33" t="s">
        <v>57</v>
      </c>
      <c r="L19" s="168"/>
      <c r="M19" s="146"/>
      <c r="N19" s="33" t="s">
        <v>145</v>
      </c>
      <c r="O19" s="168"/>
      <c r="P19" s="148"/>
      <c r="Q19" s="35" t="s">
        <v>373</v>
      </c>
      <c r="R19" s="168"/>
      <c r="S19" s="149"/>
      <c r="T19" s="28" t="s">
        <v>228</v>
      </c>
      <c r="U19" s="168"/>
      <c r="V19" s="175"/>
    </row>
    <row r="20" spans="1:24" s="150" customFormat="1" ht="78.75" customHeight="1">
      <c r="A20" s="260"/>
      <c r="B20" s="33" t="s">
        <v>370</v>
      </c>
      <c r="C20" s="168"/>
      <c r="D20" s="146"/>
      <c r="E20" s="33" t="s">
        <v>148</v>
      </c>
      <c r="F20" s="168"/>
      <c r="G20" s="148"/>
      <c r="H20" s="33" t="s">
        <v>95</v>
      </c>
      <c r="I20" s="168"/>
      <c r="J20" s="148"/>
      <c r="K20" s="33" t="s">
        <v>113</v>
      </c>
      <c r="L20" s="168"/>
      <c r="M20" s="146"/>
      <c r="N20" s="33" t="s">
        <v>123</v>
      </c>
      <c r="O20" s="168"/>
      <c r="P20" s="148"/>
      <c r="Q20" s="35" t="s">
        <v>138</v>
      </c>
      <c r="R20" s="168"/>
      <c r="S20" s="149"/>
      <c r="T20" s="28" t="s">
        <v>229</v>
      </c>
      <c r="U20" s="168"/>
      <c r="V20" s="175"/>
    </row>
    <row r="21" spans="1:24" s="150" customFormat="1" ht="77.25" customHeight="1">
      <c r="A21" s="260"/>
      <c r="B21" s="33" t="s">
        <v>3</v>
      </c>
      <c r="C21" s="168"/>
      <c r="D21" s="146"/>
      <c r="E21" s="33" t="s">
        <v>109</v>
      </c>
      <c r="F21" s="168"/>
      <c r="G21" s="148"/>
      <c r="H21" s="25" t="s">
        <v>4</v>
      </c>
      <c r="I21" s="168"/>
      <c r="J21" s="148"/>
      <c r="K21" s="33" t="s">
        <v>114</v>
      </c>
      <c r="L21" s="168"/>
      <c r="M21" s="146"/>
      <c r="N21" s="33" t="s">
        <v>180</v>
      </c>
      <c r="O21" s="168"/>
      <c r="P21" s="148"/>
      <c r="Q21" s="35" t="s">
        <v>205</v>
      </c>
      <c r="R21" s="168"/>
      <c r="S21" s="149"/>
      <c r="T21" s="28" t="s">
        <v>230</v>
      </c>
      <c r="U21" s="168"/>
      <c r="V21" s="175"/>
    </row>
    <row r="22" spans="1:24" s="150" customFormat="1" ht="97.5" customHeight="1">
      <c r="A22" s="260"/>
      <c r="B22" s="33" t="s">
        <v>86</v>
      </c>
      <c r="C22" s="168"/>
      <c r="D22" s="146"/>
      <c r="E22" s="33" t="s">
        <v>85</v>
      </c>
      <c r="F22" s="168"/>
      <c r="G22" s="148"/>
      <c r="H22" s="33" t="s">
        <v>149</v>
      </c>
      <c r="I22" s="168"/>
      <c r="J22" s="148"/>
      <c r="K22" s="159" t="s">
        <v>115</v>
      </c>
      <c r="L22" s="168"/>
      <c r="M22" s="146"/>
      <c r="N22" s="33" t="s">
        <v>124</v>
      </c>
      <c r="O22" s="168"/>
      <c r="P22" s="148"/>
      <c r="Q22" s="35" t="s">
        <v>350</v>
      </c>
      <c r="R22" s="168"/>
      <c r="S22" s="160"/>
      <c r="T22" s="28" t="s">
        <v>231</v>
      </c>
      <c r="U22" s="168"/>
      <c r="V22" s="175"/>
    </row>
    <row r="23" spans="1:24" s="150" customFormat="1" ht="90" customHeight="1">
      <c r="A23" s="260"/>
      <c r="B23" s="185"/>
      <c r="C23" s="186"/>
      <c r="D23" s="185"/>
      <c r="E23" s="33" t="s">
        <v>176</v>
      </c>
      <c r="F23" s="168"/>
      <c r="G23" s="148"/>
      <c r="H23" s="185"/>
      <c r="I23" s="186"/>
      <c r="J23" s="189"/>
      <c r="K23" s="33" t="s">
        <v>72</v>
      </c>
      <c r="L23" s="168"/>
      <c r="M23" s="146"/>
      <c r="N23" s="30" t="s">
        <v>60</v>
      </c>
      <c r="O23" s="168"/>
      <c r="P23" s="148"/>
      <c r="Q23" s="35" t="s">
        <v>374</v>
      </c>
      <c r="R23" s="168"/>
      <c r="S23" s="160"/>
      <c r="T23" s="28" t="s">
        <v>232</v>
      </c>
      <c r="U23" s="168"/>
      <c r="V23" s="175"/>
    </row>
    <row r="24" spans="1:24" s="150" customFormat="1" ht="74.25" customHeight="1">
      <c r="A24" s="260"/>
      <c r="B24" s="185"/>
      <c r="C24" s="186"/>
      <c r="D24" s="185"/>
      <c r="E24" s="191"/>
      <c r="F24" s="192"/>
      <c r="G24" s="192"/>
      <c r="H24" s="191"/>
      <c r="I24" s="186"/>
      <c r="J24" s="186"/>
      <c r="K24" s="185"/>
      <c r="L24" s="186"/>
      <c r="M24" s="186"/>
      <c r="N24" s="33" t="s">
        <v>126</v>
      </c>
      <c r="O24" s="168"/>
      <c r="P24" s="148"/>
      <c r="Q24" s="35" t="s">
        <v>159</v>
      </c>
      <c r="R24" s="168"/>
      <c r="S24" s="83"/>
      <c r="T24" s="28" t="s">
        <v>233</v>
      </c>
      <c r="U24" s="168"/>
      <c r="V24" s="175"/>
    </row>
    <row r="25" spans="1:24" s="150" customFormat="1" ht="34.5" customHeight="1">
      <c r="A25" s="260"/>
      <c r="B25" s="185"/>
      <c r="C25" s="186"/>
      <c r="D25" s="185"/>
      <c r="E25" s="191"/>
      <c r="F25" s="192"/>
      <c r="G25" s="192"/>
      <c r="H25" s="185"/>
      <c r="I25" s="186"/>
      <c r="J25" s="186"/>
      <c r="K25" s="185"/>
      <c r="L25" s="186"/>
      <c r="M25" s="186"/>
      <c r="N25" s="33" t="s">
        <v>110</v>
      </c>
      <c r="O25" s="168"/>
      <c r="P25" s="148"/>
      <c r="Q25" s="30"/>
      <c r="R25" s="186"/>
      <c r="S25" s="194"/>
      <c r="T25" s="185"/>
      <c r="U25" s="195"/>
      <c r="V25" s="185"/>
    </row>
    <row r="26" spans="1:24" s="150" customFormat="1" ht="93.75" customHeight="1">
      <c r="A26" s="260"/>
      <c r="B26" s="185"/>
      <c r="C26" s="186"/>
      <c r="D26" s="185"/>
      <c r="E26" s="185"/>
      <c r="F26" s="192"/>
      <c r="G26" s="192"/>
      <c r="H26" s="185"/>
      <c r="I26" s="186"/>
      <c r="J26" s="186"/>
      <c r="K26" s="185"/>
      <c r="L26" s="186"/>
      <c r="M26" s="186"/>
      <c r="N26" s="30" t="s">
        <v>59</v>
      </c>
      <c r="O26" s="168"/>
      <c r="P26" s="148"/>
      <c r="Q26" s="30"/>
      <c r="R26" s="186"/>
      <c r="S26" s="194"/>
      <c r="T26" s="185"/>
      <c r="U26" s="195"/>
      <c r="V26" s="195"/>
    </row>
    <row r="27" spans="1:24" s="150" customFormat="1">
      <c r="A27" s="6"/>
      <c r="B27" s="6"/>
      <c r="C27" s="6"/>
      <c r="D27" s="6"/>
      <c r="E27" s="6"/>
      <c r="F27" s="6"/>
      <c r="G27" s="6"/>
      <c r="H27" s="6"/>
      <c r="I27" s="6"/>
      <c r="J27" s="6"/>
      <c r="K27" s="6"/>
      <c r="L27" s="6"/>
      <c r="M27" s="6"/>
      <c r="N27" s="6"/>
      <c r="O27" s="6"/>
      <c r="P27" s="6"/>
      <c r="Q27" s="6"/>
      <c r="R27" s="6"/>
      <c r="S27" s="6"/>
      <c r="T27" s="6"/>
      <c r="U27" s="6"/>
      <c r="V27" s="6"/>
    </row>
    <row r="28" spans="1:24" s="150" customFormat="1" ht="75.75" customHeight="1">
      <c r="A28" s="264" t="s">
        <v>280</v>
      </c>
      <c r="B28" s="173" t="s">
        <v>295</v>
      </c>
      <c r="C28" s="168"/>
      <c r="D28" s="148"/>
      <c r="E28" s="174" t="s">
        <v>304</v>
      </c>
      <c r="F28" s="168"/>
      <c r="G28" s="148"/>
      <c r="H28" s="174" t="s">
        <v>316</v>
      </c>
      <c r="I28" s="168"/>
      <c r="J28" s="148"/>
      <c r="K28" s="174" t="s">
        <v>324</v>
      </c>
      <c r="L28" s="168"/>
      <c r="M28" s="148"/>
      <c r="N28" s="174" t="s">
        <v>337</v>
      </c>
      <c r="O28" s="168"/>
      <c r="P28" s="148"/>
      <c r="Q28" s="174" t="s">
        <v>351</v>
      </c>
      <c r="R28" s="168"/>
      <c r="S28" s="148"/>
      <c r="T28" s="174" t="s">
        <v>358</v>
      </c>
      <c r="U28" s="168"/>
      <c r="V28" s="148"/>
    </row>
    <row r="29" spans="1:24" s="150" customFormat="1" ht="76.5" customHeight="1">
      <c r="A29" s="265"/>
      <c r="B29" s="33" t="s">
        <v>105</v>
      </c>
      <c r="C29" s="168"/>
      <c r="D29" s="146"/>
      <c r="E29" s="61" t="s">
        <v>118</v>
      </c>
      <c r="F29" s="168"/>
      <c r="G29" s="148"/>
      <c r="H29" s="60" t="s">
        <v>281</v>
      </c>
      <c r="I29" s="168"/>
      <c r="J29" s="148"/>
      <c r="K29" s="60" t="s">
        <v>116</v>
      </c>
      <c r="L29" s="168"/>
      <c r="M29" s="148"/>
      <c r="N29" s="60" t="s">
        <v>173</v>
      </c>
      <c r="O29" s="168"/>
      <c r="P29" s="148"/>
      <c r="Q29" s="60" t="s">
        <v>206</v>
      </c>
      <c r="R29" s="168"/>
      <c r="S29" s="146"/>
      <c r="T29" s="161" t="s">
        <v>234</v>
      </c>
      <c r="U29" s="168"/>
      <c r="V29" s="148"/>
    </row>
    <row r="30" spans="1:24" s="150" customFormat="1" ht="72" customHeight="1">
      <c r="A30" s="265"/>
      <c r="B30" s="27" t="s">
        <v>87</v>
      </c>
      <c r="C30" s="168"/>
      <c r="D30" s="148"/>
      <c r="E30" s="27" t="s">
        <v>177</v>
      </c>
      <c r="F30" s="168"/>
      <c r="G30" s="148"/>
      <c r="H30" s="60" t="s">
        <v>62</v>
      </c>
      <c r="I30" s="168"/>
      <c r="J30" s="148"/>
      <c r="K30" s="60" t="s">
        <v>151</v>
      </c>
      <c r="L30" s="168"/>
      <c r="M30" s="148"/>
      <c r="N30" s="60" t="s">
        <v>339</v>
      </c>
      <c r="O30" s="168"/>
      <c r="P30" s="148"/>
      <c r="Q30" s="60" t="s">
        <v>140</v>
      </c>
      <c r="R30" s="168"/>
      <c r="S30" s="146"/>
      <c r="T30" s="161" t="s">
        <v>235</v>
      </c>
      <c r="U30" s="168"/>
      <c r="V30" s="148"/>
    </row>
    <row r="31" spans="1:24" s="150" customFormat="1" ht="84.75" customHeight="1">
      <c r="A31" s="265"/>
      <c r="B31" s="33" t="s">
        <v>61</v>
      </c>
      <c r="C31" s="168"/>
      <c r="D31" s="146"/>
      <c r="E31" s="60" t="s">
        <v>89</v>
      </c>
      <c r="F31" s="168"/>
      <c r="G31" s="148"/>
      <c r="H31" s="60" t="s">
        <v>150</v>
      </c>
      <c r="I31" s="168"/>
      <c r="J31" s="148"/>
      <c r="K31" s="60" t="s">
        <v>117</v>
      </c>
      <c r="L31" s="168"/>
      <c r="M31" s="148"/>
      <c r="N31" s="60" t="s">
        <v>127</v>
      </c>
      <c r="O31" s="168"/>
      <c r="P31" s="148"/>
      <c r="Q31" s="60" t="s">
        <v>141</v>
      </c>
      <c r="R31" s="168"/>
      <c r="S31" s="146"/>
      <c r="T31" s="161" t="s">
        <v>236</v>
      </c>
      <c r="U31" s="168"/>
      <c r="V31" s="148"/>
    </row>
    <row r="32" spans="1:24" s="150" customFormat="1" ht="99" customHeight="1">
      <c r="A32" s="265"/>
      <c r="B32" s="33" t="s">
        <v>154</v>
      </c>
      <c r="C32" s="168"/>
      <c r="D32" s="146"/>
      <c r="E32" s="60" t="s">
        <v>375</v>
      </c>
      <c r="F32" s="168"/>
      <c r="G32" s="148"/>
      <c r="H32" s="61" t="s">
        <v>282</v>
      </c>
      <c r="I32" s="168"/>
      <c r="J32" s="148"/>
      <c r="K32" s="60" t="s">
        <v>119</v>
      </c>
      <c r="L32" s="168"/>
      <c r="M32" s="148"/>
      <c r="N32" s="61" t="s">
        <v>73</v>
      </c>
      <c r="O32" s="168"/>
      <c r="P32" s="148"/>
      <c r="Q32" s="27" t="s">
        <v>96</v>
      </c>
      <c r="R32" s="168"/>
      <c r="S32" s="148"/>
      <c r="T32" s="161" t="s">
        <v>237</v>
      </c>
      <c r="U32" s="168"/>
      <c r="V32" s="148"/>
    </row>
    <row r="33" spans="1:22" s="150" customFormat="1" ht="99.75" customHeight="1">
      <c r="A33" s="265"/>
      <c r="B33" s="33" t="s">
        <v>153</v>
      </c>
      <c r="C33" s="168"/>
      <c r="D33" s="146"/>
      <c r="E33" s="60" t="s">
        <v>90</v>
      </c>
      <c r="F33" s="168"/>
      <c r="G33" s="148"/>
      <c r="H33" s="188" t="s">
        <v>2</v>
      </c>
      <c r="I33" s="186"/>
      <c r="J33" s="186"/>
      <c r="K33" s="193"/>
      <c r="L33" s="186"/>
      <c r="M33" s="186"/>
      <c r="N33" s="26" t="s">
        <v>181</v>
      </c>
      <c r="O33" s="168"/>
      <c r="P33" s="175"/>
      <c r="Q33" s="196"/>
      <c r="R33" s="186"/>
      <c r="S33" s="197"/>
      <c r="T33" s="28" t="s">
        <v>238</v>
      </c>
      <c r="U33" s="168"/>
      <c r="V33" s="148"/>
    </row>
    <row r="34" spans="1:22" s="150" customFormat="1" ht="78" customHeight="1">
      <c r="A34" s="265"/>
      <c r="B34" s="33" t="s">
        <v>88</v>
      </c>
      <c r="C34" s="168"/>
      <c r="D34" s="146"/>
      <c r="E34" s="60" t="s">
        <v>152</v>
      </c>
      <c r="F34" s="168"/>
      <c r="G34" s="148"/>
      <c r="H34" s="188"/>
      <c r="I34" s="186"/>
      <c r="J34" s="186"/>
      <c r="K34" s="185"/>
      <c r="L34" s="186"/>
      <c r="M34" s="186"/>
      <c r="N34" s="185"/>
      <c r="O34" s="186"/>
      <c r="P34" s="186"/>
      <c r="Q34" s="185"/>
      <c r="R34" s="186"/>
      <c r="S34" s="194"/>
      <c r="T34" s="28" t="s">
        <v>239</v>
      </c>
      <c r="U34" s="168"/>
      <c r="V34" s="148"/>
    </row>
    <row r="35" spans="1:22" s="150" customFormat="1" ht="78" customHeight="1">
      <c r="A35" s="265"/>
      <c r="B35" s="185"/>
      <c r="C35" s="186"/>
      <c r="D35" s="185"/>
      <c r="E35" s="26" t="s">
        <v>306</v>
      </c>
      <c r="F35" s="168"/>
      <c r="G35" s="148"/>
      <c r="H35" s="188"/>
      <c r="I35" s="186"/>
      <c r="J35" s="186"/>
      <c r="K35" s="185"/>
      <c r="L35" s="186"/>
      <c r="M35" s="186"/>
      <c r="N35" s="185"/>
      <c r="O35" s="186"/>
      <c r="P35" s="186"/>
      <c r="Q35" s="185"/>
      <c r="R35" s="186"/>
      <c r="S35" s="194"/>
      <c r="T35" s="28" t="s">
        <v>360</v>
      </c>
      <c r="U35" s="168"/>
      <c r="V35" s="148"/>
    </row>
    <row r="36" spans="1:22" s="150" customFormat="1" ht="75" customHeight="1">
      <c r="A36" s="266"/>
      <c r="B36" s="185"/>
      <c r="C36" s="186"/>
      <c r="D36" s="185"/>
      <c r="E36" s="193"/>
      <c r="F36" s="192"/>
      <c r="G36" s="192"/>
      <c r="H36" s="185"/>
      <c r="I36" s="186"/>
      <c r="J36" s="186"/>
      <c r="K36" s="185"/>
      <c r="L36" s="186"/>
      <c r="M36" s="186"/>
      <c r="N36" s="185"/>
      <c r="O36" s="186"/>
      <c r="P36" s="186"/>
      <c r="Q36" s="185"/>
      <c r="R36" s="186"/>
      <c r="S36" s="194"/>
      <c r="T36" s="28" t="s">
        <v>241</v>
      </c>
      <c r="U36" s="168"/>
      <c r="V36" s="148"/>
    </row>
    <row r="37" spans="1:22" s="150" customFormat="1" ht="18" customHeight="1">
      <c r="A37" s="6"/>
      <c r="B37" s="6"/>
      <c r="C37" s="11"/>
      <c r="D37" s="6"/>
      <c r="E37" s="6"/>
      <c r="F37" s="6"/>
      <c r="G37" s="6"/>
      <c r="H37" s="6"/>
      <c r="I37" s="6"/>
      <c r="J37" s="6"/>
      <c r="K37" s="6"/>
      <c r="L37" s="6"/>
      <c r="M37" s="6"/>
      <c r="N37" s="6"/>
      <c r="O37" s="6"/>
      <c r="P37" s="6"/>
      <c r="Q37" s="6"/>
      <c r="R37" s="6"/>
      <c r="S37" s="153"/>
      <c r="T37" s="158"/>
      <c r="U37" s="157"/>
      <c r="V37" s="157"/>
    </row>
    <row r="38" spans="1:22" s="150" customFormat="1" ht="86.4">
      <c r="A38" s="264" t="s">
        <v>0</v>
      </c>
      <c r="B38" s="173" t="s">
        <v>297</v>
      </c>
      <c r="C38" s="168"/>
      <c r="D38" s="148"/>
      <c r="E38" s="173" t="s">
        <v>307</v>
      </c>
      <c r="F38" s="168"/>
      <c r="G38" s="148"/>
      <c r="H38" s="171" t="s">
        <v>318</v>
      </c>
      <c r="I38" s="168"/>
      <c r="J38" s="148"/>
      <c r="K38" s="171" t="s">
        <v>327</v>
      </c>
      <c r="L38" s="168"/>
      <c r="M38" s="148"/>
      <c r="N38" s="171" t="s">
        <v>341</v>
      </c>
      <c r="O38" s="168"/>
      <c r="P38" s="148"/>
      <c r="Q38" s="171" t="s">
        <v>354</v>
      </c>
      <c r="R38" s="168"/>
      <c r="S38" s="148"/>
      <c r="T38" s="173" t="s">
        <v>362</v>
      </c>
      <c r="U38" s="168"/>
      <c r="V38" s="148"/>
    </row>
    <row r="39" spans="1:22" s="150" customFormat="1" ht="112.5" customHeight="1">
      <c r="A39" s="265"/>
      <c r="B39" s="26" t="s">
        <v>146</v>
      </c>
      <c r="C39" s="168"/>
      <c r="D39" s="148"/>
      <c r="E39" s="28" t="s">
        <v>111</v>
      </c>
      <c r="F39" s="168"/>
      <c r="G39" s="148"/>
      <c r="H39" s="26" t="s">
        <v>130</v>
      </c>
      <c r="I39" s="168"/>
      <c r="J39" s="148"/>
      <c r="K39" s="26" t="s">
        <v>74</v>
      </c>
      <c r="L39" s="168"/>
      <c r="M39" s="148"/>
      <c r="N39" s="26" t="s">
        <v>203</v>
      </c>
      <c r="O39" s="168"/>
      <c r="P39" s="148"/>
      <c r="Q39" s="26" t="s">
        <v>160</v>
      </c>
      <c r="R39" s="168"/>
      <c r="S39" s="162"/>
      <c r="T39" s="28" t="s">
        <v>243</v>
      </c>
      <c r="U39" s="168"/>
      <c r="V39" s="148"/>
    </row>
    <row r="40" spans="1:22" s="150" customFormat="1" ht="84" customHeight="1">
      <c r="A40" s="265"/>
      <c r="B40" s="26" t="s">
        <v>65</v>
      </c>
      <c r="C40" s="168"/>
      <c r="D40" s="148"/>
      <c r="E40" s="28" t="s">
        <v>64</v>
      </c>
      <c r="F40" s="168"/>
      <c r="G40" s="148"/>
      <c r="H40" s="26" t="s">
        <v>283</v>
      </c>
      <c r="I40" s="168"/>
      <c r="J40" s="148"/>
      <c r="K40" s="26" t="s">
        <v>328</v>
      </c>
      <c r="L40" s="168"/>
      <c r="M40" s="148"/>
      <c r="N40" s="26" t="s">
        <v>131</v>
      </c>
      <c r="O40" s="168"/>
      <c r="P40" s="148"/>
      <c r="Q40" s="26" t="s">
        <v>182</v>
      </c>
      <c r="R40" s="168"/>
      <c r="S40" s="148"/>
      <c r="T40" s="28" t="s">
        <v>284</v>
      </c>
      <c r="U40" s="168"/>
      <c r="V40" s="148"/>
    </row>
    <row r="41" spans="1:22" s="150" customFormat="1" ht="87.75" customHeight="1">
      <c r="A41" s="265"/>
      <c r="B41" s="163" t="s">
        <v>190</v>
      </c>
      <c r="C41" s="168"/>
      <c r="D41" s="164"/>
      <c r="E41" s="28" t="s">
        <v>144</v>
      </c>
      <c r="F41" s="168"/>
      <c r="G41" s="148"/>
      <c r="H41" s="191"/>
      <c r="I41" s="186"/>
      <c r="J41" s="187"/>
      <c r="K41" s="26" t="s">
        <v>120</v>
      </c>
      <c r="L41" s="168"/>
      <c r="M41" s="148"/>
      <c r="N41" s="26" t="s">
        <v>106</v>
      </c>
      <c r="O41" s="168"/>
      <c r="P41" s="148"/>
      <c r="Q41" s="185"/>
      <c r="R41" s="185"/>
      <c r="S41" s="185"/>
      <c r="T41" s="28" t="s">
        <v>242</v>
      </c>
      <c r="U41" s="168"/>
      <c r="V41" s="148"/>
    </row>
    <row r="42" spans="1:22" s="150" customFormat="1" ht="84" customHeight="1">
      <c r="A42" s="265"/>
      <c r="B42" s="185"/>
      <c r="C42" s="186"/>
      <c r="D42" s="185"/>
      <c r="E42" s="28" t="s">
        <v>155</v>
      </c>
      <c r="F42" s="168"/>
      <c r="G42" s="148"/>
      <c r="H42" s="191"/>
      <c r="I42" s="186"/>
      <c r="J42" s="186"/>
      <c r="K42" s="26" t="s">
        <v>66</v>
      </c>
      <c r="L42" s="168"/>
      <c r="M42" s="148"/>
      <c r="N42" s="26" t="s">
        <v>132</v>
      </c>
      <c r="O42" s="168"/>
      <c r="P42" s="148"/>
      <c r="Q42" s="185"/>
      <c r="R42" s="186"/>
      <c r="S42" s="194"/>
      <c r="T42" s="185"/>
      <c r="U42" s="195"/>
      <c r="V42" s="195"/>
    </row>
    <row r="43" spans="1:22" s="150" customFormat="1" ht="62.25" customHeight="1">
      <c r="A43" s="266"/>
      <c r="B43" s="185"/>
      <c r="C43" s="186"/>
      <c r="D43" s="185"/>
      <c r="E43" s="28" t="s">
        <v>156</v>
      </c>
      <c r="F43" s="168"/>
      <c r="G43" s="148"/>
      <c r="H43" s="185"/>
      <c r="I43" s="186"/>
      <c r="J43" s="186"/>
      <c r="K43" s="185"/>
      <c r="L43" s="186"/>
      <c r="M43" s="186"/>
      <c r="N43" s="186"/>
      <c r="O43" s="186"/>
      <c r="P43" s="186"/>
      <c r="Q43" s="185"/>
      <c r="R43" s="186"/>
      <c r="S43" s="194"/>
      <c r="T43" s="185"/>
      <c r="U43" s="195"/>
      <c r="V43" s="195"/>
    </row>
    <row r="44" spans="1:22">
      <c r="A44" s="2"/>
      <c r="B44" s="3"/>
      <c r="C44" s="11"/>
      <c r="D44" s="3"/>
      <c r="E44" s="4"/>
      <c r="F44" s="7"/>
      <c r="G44" s="7"/>
      <c r="H44" s="3"/>
      <c r="I44" s="3"/>
      <c r="J44" s="3"/>
      <c r="K44" s="3"/>
      <c r="L44" s="3"/>
      <c r="M44" s="3"/>
      <c r="N44" s="3"/>
      <c r="O44" s="3"/>
      <c r="P44" s="3"/>
      <c r="Q44" s="3"/>
      <c r="R44" s="3"/>
      <c r="S44" s="59"/>
      <c r="T44" s="3"/>
      <c r="U44" s="84"/>
      <c r="V44" s="84"/>
    </row>
    <row r="45" spans="1:22">
      <c r="A45" s="1"/>
      <c r="B45" s="1"/>
      <c r="C45" s="9"/>
      <c r="D45" s="1"/>
      <c r="E45" s="1"/>
      <c r="F45" s="9"/>
      <c r="G45" s="9"/>
      <c r="H45" s="1"/>
      <c r="I45" s="9"/>
      <c r="J45" s="9"/>
      <c r="K45" s="1"/>
      <c r="L45" s="9"/>
      <c r="M45" s="9"/>
      <c r="N45" s="1"/>
      <c r="O45" s="12"/>
      <c r="P45" s="12"/>
      <c r="R45" s="12"/>
    </row>
    <row r="46" spans="1:22">
      <c r="A46" s="1"/>
      <c r="B46" s="1"/>
      <c r="C46" s="9"/>
      <c r="D46" s="1"/>
      <c r="E46" s="1"/>
      <c r="F46" s="9"/>
      <c r="G46" s="9"/>
      <c r="H46" s="1"/>
      <c r="I46" s="9"/>
      <c r="J46" s="9"/>
      <c r="K46" s="1"/>
      <c r="L46" s="9"/>
      <c r="M46" s="9"/>
      <c r="N46" s="1"/>
      <c r="O46" s="12"/>
      <c r="P46" s="12"/>
      <c r="Q46" s="1"/>
      <c r="R46" s="12"/>
      <c r="S46" s="1"/>
    </row>
  </sheetData>
  <dataConsolidate/>
  <mergeCells count="6">
    <mergeCell ref="A1:V1"/>
    <mergeCell ref="A9:A16"/>
    <mergeCell ref="A2:A7"/>
    <mergeCell ref="A18:A26"/>
    <mergeCell ref="A38:A43"/>
    <mergeCell ref="A28:A36"/>
  </mergeCells>
  <conditionalFormatting sqref="C15:C16 C42:C43 C35:C36 C23:C26 C5:C7">
    <cfRule type="expression" dxfId="89" priority="1104">
      <formula>$C5="Partially"</formula>
    </cfRule>
    <cfRule type="expression" dxfId="88" priority="1105">
      <formula>$C5="No"</formula>
    </cfRule>
    <cfRule type="expression" dxfId="87" priority="1106">
      <formula>$C5="Unknown"</formula>
    </cfRule>
    <cfRule type="expression" dxfId="86" priority="1107">
      <formula>$C5="Partially"</formula>
    </cfRule>
    <cfRule type="expression" dxfId="85" priority="1108">
      <formula>$C5="No"</formula>
    </cfRule>
    <cfRule type="expression" dxfId="84" priority="1109">
      <formula>$C5="Yes"</formula>
    </cfRule>
    <cfRule type="expression" dxfId="83" priority="1110">
      <formula>$C5="No"</formula>
    </cfRule>
    <cfRule type="expression" dxfId="82" priority="1111">
      <formula>$C5="Yes"</formula>
    </cfRule>
    <cfRule type="expression" dxfId="81" priority="1112">
      <formula>$C5="Yes"</formula>
    </cfRule>
  </conditionalFormatting>
  <conditionalFormatting sqref="F16:G16 F24:G26 F36:G36 G7 F2:F6">
    <cfRule type="containsText" dxfId="80" priority="1100" operator="containsText" text="No">
      <formula>NOT(ISERROR(SEARCH("No",F2)))</formula>
    </cfRule>
  </conditionalFormatting>
  <conditionalFormatting sqref="J7 I23:J26 I36:J36 I42:J43 I41">
    <cfRule type="expression" dxfId="79" priority="1096">
      <formula>$B7="Unknown"</formula>
    </cfRule>
    <cfRule type="expression" dxfId="78" priority="1097">
      <formula>$I7="Partially"</formula>
    </cfRule>
    <cfRule type="expression" dxfId="77" priority="1098">
      <formula>$I7="No"</formula>
    </cfRule>
    <cfRule type="expression" dxfId="76" priority="1099">
      <formula>$I7="Yes"</formula>
    </cfRule>
  </conditionalFormatting>
  <conditionalFormatting sqref="M7 L14:M16 L24:M26 L43:M43 L33:M36">
    <cfRule type="expression" dxfId="75" priority="1092">
      <formula>$L7="Unknown"</formula>
    </cfRule>
    <cfRule type="expression" dxfId="74" priority="1093">
      <formula>$L7="Partially"</formula>
    </cfRule>
    <cfRule type="expression" dxfId="73" priority="1094">
      <formula>$L7="No"</formula>
    </cfRule>
    <cfRule type="expression" dxfId="72" priority="1095">
      <formula>$L7="Yes"</formula>
    </cfRule>
  </conditionalFormatting>
  <conditionalFormatting sqref="J7 I23:J26 I33:J36 I42:J43 I41">
    <cfRule type="expression" dxfId="71" priority="1091">
      <formula>$I7="Unknown"</formula>
    </cfRule>
  </conditionalFormatting>
  <conditionalFormatting sqref="O15:P16 O43:P43 O34:P36">
    <cfRule type="expression" dxfId="70" priority="1087">
      <formula>$O15="Unknown"</formula>
    </cfRule>
    <cfRule type="expression" dxfId="69" priority="1088">
      <formula>$O15="Partially"</formula>
    </cfRule>
    <cfRule type="expression" dxfId="68" priority="1089">
      <formula>$O15="No"</formula>
    </cfRule>
    <cfRule type="expression" dxfId="67" priority="1090">
      <formula>$O15="Yes"</formula>
    </cfRule>
  </conditionalFormatting>
  <conditionalFormatting sqref="I33:J35">
    <cfRule type="expression" dxfId="66" priority="1147">
      <formula>#REF!="Unknown"</formula>
    </cfRule>
    <cfRule type="expression" dxfId="65" priority="1148">
      <formula>$I33="Partially"</formula>
    </cfRule>
    <cfRule type="expression" dxfId="64" priority="1149">
      <formula>$I33="No"</formula>
    </cfRule>
    <cfRule type="expression" dxfId="63" priority="1150">
      <formula>$I33="Yes"</formula>
    </cfRule>
  </conditionalFormatting>
  <conditionalFormatting sqref="R42:R43 R33:R36 R15:R16 R7 R25:R26">
    <cfRule type="expression" dxfId="62" priority="1184">
      <formula>$R7="Unknown"</formula>
    </cfRule>
    <cfRule type="expression" dxfId="61" priority="1185">
      <formula>$R7="Partially"</formula>
    </cfRule>
    <cfRule type="expression" dxfId="60" priority="1186">
      <formula>$R7="No"</formula>
    </cfRule>
    <cfRule type="expression" dxfId="59" priority="1187">
      <formula>$R7="Yes"</formula>
    </cfRule>
    <cfRule type="expression" dxfId="58" priority="1188">
      <formula>$C:$C="Yes"</formula>
    </cfRule>
  </conditionalFormatting>
  <conditionalFormatting sqref="U42:U43">
    <cfRule type="containsText" dxfId="57" priority="1046" operator="containsText" text="Unknown">
      <formula>NOT(ISERROR(SEARCH("Unknown",U42)))</formula>
    </cfRule>
    <cfRule type="containsText" dxfId="56" priority="1047" operator="containsText" text="Partially">
      <formula>NOT(ISERROR(SEARCH("Partially",U42)))</formula>
    </cfRule>
    <cfRule type="containsText" dxfId="55" priority="1048" operator="containsText" text="No">
      <formula>NOT(ISERROR(SEARCH("No",U42)))</formula>
    </cfRule>
    <cfRule type="containsText" dxfId="54" priority="1049" operator="containsText" text="Yes">
      <formula>NOT(ISERROR(SEARCH("Yes",U42)))</formula>
    </cfRule>
  </conditionalFormatting>
  <conditionalFormatting sqref="U16">
    <cfRule type="containsText" dxfId="53" priority="1066" operator="containsText" text="Unknown">
      <formula>NOT(ISERROR(SEARCH("Unknown",U16)))</formula>
    </cfRule>
    <cfRule type="containsText" dxfId="52" priority="1067" operator="containsText" text="Partially">
      <formula>NOT(ISERROR(SEARCH("Partially",U16)))</formula>
    </cfRule>
    <cfRule type="containsText" dxfId="51" priority="1068" operator="containsText" text="No">
      <formula>NOT(ISERROR(SEARCH("No",U16)))</formula>
    </cfRule>
    <cfRule type="containsText" dxfId="50" priority="1069" operator="containsText" text="Yes">
      <formula>NOT(ISERROR(SEARCH("Yes",U16)))</formula>
    </cfRule>
  </conditionalFormatting>
  <conditionalFormatting sqref="U25:U26">
    <cfRule type="containsText" dxfId="49" priority="1054" operator="containsText" text="Unknown">
      <formula>NOT(ISERROR(SEARCH("Unknown",U25)))</formula>
    </cfRule>
    <cfRule type="containsText" dxfId="48" priority="1055" operator="containsText" text="Partially">
      <formula>NOT(ISERROR(SEARCH("Partially",U25)))</formula>
    </cfRule>
    <cfRule type="containsText" dxfId="47" priority="1056" operator="containsText" text="No">
      <formula>NOT(ISERROR(SEARCH("No",U25)))</formula>
    </cfRule>
    <cfRule type="containsText" dxfId="46" priority="1057" operator="containsText" text="Yes">
      <formula>NOT(ISERROR(SEARCH("Yes",U25)))</formula>
    </cfRule>
  </conditionalFormatting>
  <conditionalFormatting sqref="F2:F6">
    <cfRule type="containsText" dxfId="45" priority="46" operator="containsText" text="Yes">
      <formula>NOT(ISERROR(SEARCH("Yes",F2)))</formula>
    </cfRule>
  </conditionalFormatting>
  <conditionalFormatting sqref="F6">
    <cfRule type="containsText" dxfId="44" priority="40" operator="containsText" text="Partially">
      <formula>NOT(ISERROR(SEARCH("Partially",F6)))</formula>
    </cfRule>
  </conditionalFormatting>
  <conditionalFormatting sqref="R2:R6 O2:O7 L2:L6 I2:I6 F2:F5 U2:U7">
    <cfRule type="containsText" dxfId="43" priority="39" operator="containsText" text="Partially">
      <formula>NOT(ISERROR(SEARCH("Partially",F2)))</formula>
    </cfRule>
  </conditionalFormatting>
  <conditionalFormatting sqref="R2:R6 O2:O7 L2:L6 I2:I6 U2:U7">
    <cfRule type="containsText" dxfId="42" priority="38" operator="containsText" text="No">
      <formula>NOT(ISERROR(SEARCH("No",I2)))</formula>
    </cfRule>
  </conditionalFormatting>
  <conditionalFormatting sqref="R2:R6 O2:O7 L2:L6 I2:I6 U2:U7">
    <cfRule type="containsText" dxfId="41" priority="37" operator="containsText" text="Yes">
      <formula>NOT(ISERROR(SEARCH("Yes",I2)))</formula>
    </cfRule>
  </conditionalFormatting>
  <conditionalFormatting sqref="C2:C4 L9:L13 C9:C14 F9:F15 I9:I16 O9:O14 R9:R14 U9:U15">
    <cfRule type="containsText" dxfId="40" priority="36" operator="containsText" text="No">
      <formula>NOT(ISERROR(SEARCH("No",C2)))</formula>
    </cfRule>
  </conditionalFormatting>
  <conditionalFormatting sqref="C2:C4 L9:L13 C9:C14 F9:F15 I9:I16 O9:O14 R9:R14 U9:U15">
    <cfRule type="containsText" dxfId="39" priority="35" operator="containsText" text="Yes">
      <formula>NOT(ISERROR(SEARCH("Yes",C2)))</formula>
    </cfRule>
  </conditionalFormatting>
  <conditionalFormatting sqref="C2:C4 L9:L13 C9:C14 F9:F15 I9:I16 O9:O14 R9:R14 U9:U15">
    <cfRule type="containsText" dxfId="38" priority="34" operator="containsText" text="Partially">
      <formula>NOT(ISERROR(SEARCH("Partially",C2)))</formula>
    </cfRule>
  </conditionalFormatting>
  <conditionalFormatting sqref="C18:C22 F18:F23 I18:I22 L18:L23 O18:O26 R18:R24 U18:U24 C28:C34 F28:F35 I28:I32 L28:L32 O28:O33 R28:R32 U28:U36">
    <cfRule type="containsText" dxfId="37" priority="33" operator="containsText" text="No">
      <formula>NOT(ISERROR(SEARCH("No",C18)))</formula>
    </cfRule>
  </conditionalFormatting>
  <conditionalFormatting sqref="C18:C22 F18:F23 I18:I22 L18:L23 O18:O26 R18:R24 U18:U24 C28:C34 F28:F35 I28:I32 L28:L32 O28:O33 R28:R32 U28:U36">
    <cfRule type="containsText" dxfId="36" priority="32" operator="containsText" text="Yes">
      <formula>NOT(ISERROR(SEARCH("Yes",C18)))</formula>
    </cfRule>
  </conditionalFormatting>
  <conditionalFormatting sqref="C18:C22 F18:F23 I18:I22 L18:L23 O18:O26 R18:R24 U18:U24 C28:C34 F28:F35 I28:I32 L28:L32 O28:O33 R28:R32 U28:U36">
    <cfRule type="containsText" dxfId="35" priority="31" operator="containsText" text="Partially">
      <formula>NOT(ISERROR(SEARCH("Partially",C18)))</formula>
    </cfRule>
  </conditionalFormatting>
  <conditionalFormatting sqref="C38:C41 F38:F43 I38:I40 L38:L42 O38:O42 R38:R40 U38:U41">
    <cfRule type="containsText" dxfId="34" priority="30" operator="containsText" text="No">
      <formula>NOT(ISERROR(SEARCH("No",C38)))</formula>
    </cfRule>
  </conditionalFormatting>
  <conditionalFormatting sqref="C38:C41 F38:F43 I38:I40 L38:L42 O38:O42 R38:R40 U38:U41">
    <cfRule type="containsText" dxfId="33" priority="29" operator="containsText" text="Yes">
      <formula>NOT(ISERROR(SEARCH("Yes",C38)))</formula>
    </cfRule>
  </conditionalFormatting>
  <conditionalFormatting sqref="C38:C41 F38:F43 I38:I40 L38:L42 O38:O42 R38:R40 U38:U41">
    <cfRule type="containsText" dxfId="32" priority="28" operator="containsText" text="Partially">
      <formula>NOT(ISERROR(SEARCH("Partially",C38)))</formula>
    </cfRule>
  </conditionalFormatting>
  <conditionalFormatting sqref="F7">
    <cfRule type="expression" dxfId="31" priority="19">
      <formula>$C7="Partially"</formula>
    </cfRule>
    <cfRule type="expression" dxfId="30" priority="20">
      <formula>$C7="No"</formula>
    </cfRule>
    <cfRule type="expression" dxfId="29" priority="21">
      <formula>$C7="Unknown"</formula>
    </cfRule>
    <cfRule type="expression" dxfId="28" priority="22">
      <formula>$C7="Partially"</formula>
    </cfRule>
    <cfRule type="expression" dxfId="27" priority="23">
      <formula>$C7="No"</formula>
    </cfRule>
    <cfRule type="expression" dxfId="26" priority="24">
      <formula>$C7="Yes"</formula>
    </cfRule>
    <cfRule type="expression" dxfId="25" priority="25">
      <formula>$C7="No"</formula>
    </cfRule>
    <cfRule type="expression" dxfId="24" priority="26">
      <formula>$C7="Yes"</formula>
    </cfRule>
    <cfRule type="expression" dxfId="23" priority="27">
      <formula>$C7="Yes"</formula>
    </cfRule>
  </conditionalFormatting>
  <conditionalFormatting sqref="I7">
    <cfRule type="expression" dxfId="22" priority="10">
      <formula>$C7="Partially"</formula>
    </cfRule>
    <cfRule type="expression" dxfId="21" priority="11">
      <formula>$C7="No"</formula>
    </cfRule>
    <cfRule type="expression" dxfId="20" priority="12">
      <formula>$C7="Unknown"</formula>
    </cfRule>
    <cfRule type="expression" dxfId="19" priority="13">
      <formula>$C7="Partially"</formula>
    </cfRule>
    <cfRule type="expression" dxfId="18" priority="14">
      <formula>$C7="No"</formula>
    </cfRule>
    <cfRule type="expression" dxfId="17" priority="15">
      <formula>$C7="Yes"</formula>
    </cfRule>
    <cfRule type="expression" dxfId="16" priority="16">
      <formula>$C7="No"</formula>
    </cfRule>
    <cfRule type="expression" dxfId="15" priority="17">
      <formula>$C7="Yes"</formula>
    </cfRule>
    <cfRule type="expression" dxfId="14" priority="18">
      <formula>$C7="Yes"</formula>
    </cfRule>
  </conditionalFormatting>
  <conditionalFormatting sqref="L7">
    <cfRule type="expression" dxfId="13" priority="1">
      <formula>$C7="Partially"</formula>
    </cfRule>
    <cfRule type="expression" dxfId="12" priority="2">
      <formula>$C7="No"</formula>
    </cfRule>
    <cfRule type="expression" dxfId="11" priority="3">
      <formula>$C7="Unknown"</formula>
    </cfRule>
    <cfRule type="expression" dxfId="10" priority="4">
      <formula>$C7="Partially"</formula>
    </cfRule>
    <cfRule type="expression" dxfId="9" priority="5">
      <formula>$C7="No"</formula>
    </cfRule>
    <cfRule type="expression" dxfId="8" priority="6">
      <formula>$C7="Yes"</formula>
    </cfRule>
    <cfRule type="expression" dxfId="7" priority="7">
      <formula>$C7="No"</formula>
    </cfRule>
    <cfRule type="expression" dxfId="6" priority="8">
      <formula>$C7="Yes"</formula>
    </cfRule>
    <cfRule type="expression" dxfId="5" priority="9">
      <formula>$C7="Yes"</formula>
    </cfRule>
  </conditionalFormatting>
  <dataValidations count="8">
    <dataValidation type="list" allowBlank="1" showInputMessage="1" showErrorMessage="1" sqref="I17:J17 R44:R1048576 I37:J37 R17 R27 I44:J1048576 F17:G17 F44:G1048576 F37:G37 R37 R41" xr:uid="{00000000-0002-0000-0200-000000000000}">
      <formula1>"Yes,No,Partially,Unknown"</formula1>
    </dataValidation>
    <dataValidation type="list" allowBlank="1" showInputMessage="1" showErrorMessage="1" sqref="C27:D27 D37 C35:C37 C17:D17 C44:D1048576" xr:uid="{00000000-0002-0000-0200-000001000000}">
      <formula1>"Yes,No, Partially, Unknown"</formula1>
    </dataValidation>
    <dataValidation type="list" allowBlank="1" showInputMessage="1" showErrorMessage="1" sqref="L37 O37 O17 O27 L17 L44:L1048576 L14 O44:O1048576" xr:uid="{00000000-0002-0000-0200-000002000000}">
      <formula1>"Yes, No, Partially, Unknown"</formula1>
    </dataValidation>
    <dataValidation type="list" allowBlank="1" showInputMessage="1" showErrorMessage="1" sqref="U8" xr:uid="{00000000-0002-0000-0200-000003000000}">
      <formula1>$X$2:$X$5</formula1>
    </dataValidation>
    <dataValidation type="list" allowBlank="1" showInputMessage="1" showErrorMessage="1" sqref="I2:I6 F2:F6 R3:R5 C28:C34 F28:F35 I28:I32 L28:L32 O28:O33 R28:R32 U28:U36 I38:I40 R38:R40 U38:U41" xr:uid="{00000000-0002-0000-0200-000004000000}">
      <formula1>"Yes,No,Partially"</formula1>
    </dataValidation>
    <dataValidation type="list" allowBlank="1" showInputMessage="1" showErrorMessage="1" sqref="C2 L2:L6 O2:O7 U2:U7 L9:L13 C9:C14 F9:F15 I9:I16 O9:O14 R9:R14 U9:U15 C18:C22 F18:F23 I18:I22 L18:L23 O18:O26 R18:R24 U18:U24 L38:L42 O38:O42 R2" xr:uid="{00000000-0002-0000-0200-000005000000}">
      <formula1>"Yes, No, Partially"</formula1>
    </dataValidation>
    <dataValidation type="list" allowBlank="1" showInputMessage="1" showErrorMessage="1" sqref="C3:C4 C38:C41 F38:F43" xr:uid="{00000000-0002-0000-0200-000006000000}">
      <formula1>"Yes,No, Partially"</formula1>
    </dataValidation>
    <dataValidation type="list" allowBlank="1" showInputMessage="1" showErrorMessage="1" sqref="R6" xr:uid="{00000000-0002-0000-0200-000007000000}">
      <formula1>"Yes,No,Partially,"</formula1>
    </dataValidation>
  </dataValidations>
  <pageMargins left="0.7" right="0.7" top="0.75" bottom="0.75" header="0.3" footer="0.3"/>
  <pageSetup paperSize="8" scale="40"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210"/>
  <sheetViews>
    <sheetView zoomScale="90" zoomScaleNormal="90" workbookViewId="0">
      <selection activeCell="H199" sqref="H199:H202"/>
    </sheetView>
  </sheetViews>
  <sheetFormatPr defaultColWidth="9.33203125" defaultRowHeight="14.4"/>
  <cols>
    <col min="1" max="1" width="16.44140625" style="22" customWidth="1"/>
    <col min="2" max="2" width="17.33203125" style="22" bestFit="1" customWidth="1"/>
    <col min="3" max="3" width="17.33203125" style="22" customWidth="1"/>
    <col min="4" max="4" width="11.6640625" style="22" customWidth="1"/>
    <col min="5" max="5" width="13.33203125" style="22" customWidth="1"/>
    <col min="6" max="6" width="9.6640625" style="22" customWidth="1"/>
    <col min="7" max="7" width="77.33203125" style="22" customWidth="1"/>
    <col min="8" max="8" width="16.5546875" style="64" customWidth="1"/>
    <col min="9" max="9" width="35.33203125" style="65" customWidth="1"/>
    <col min="10" max="10" width="38.5546875" style="34" customWidth="1"/>
    <col min="11" max="11" width="12.88671875" style="34" customWidth="1"/>
    <col min="12" max="12" width="9.33203125" style="34"/>
    <col min="13" max="13" width="0" style="34" hidden="1" customWidth="1"/>
    <col min="14" max="16384" width="9.33203125" style="34"/>
  </cols>
  <sheetData>
    <row r="1" spans="1:14" ht="25.8">
      <c r="A1" s="63" t="s">
        <v>207</v>
      </c>
      <c r="G1" s="22" t="s">
        <v>288</v>
      </c>
    </row>
    <row r="2" spans="1:14" s="13" customFormat="1">
      <c r="A2" s="66" t="s">
        <v>23</v>
      </c>
      <c r="B2" s="66" t="s">
        <v>7</v>
      </c>
      <c r="C2" s="66" t="s">
        <v>211</v>
      </c>
      <c r="D2" s="66" t="s">
        <v>212</v>
      </c>
      <c r="E2" s="66" t="s">
        <v>215</v>
      </c>
      <c r="F2" s="66" t="s">
        <v>214</v>
      </c>
      <c r="G2" s="66" t="s">
        <v>192</v>
      </c>
      <c r="H2" s="67" t="s">
        <v>209</v>
      </c>
      <c r="I2" s="68" t="s">
        <v>210</v>
      </c>
      <c r="J2" s="69" t="s">
        <v>208</v>
      </c>
      <c r="K2" s="13" t="s">
        <v>216</v>
      </c>
      <c r="M2" t="s">
        <v>379</v>
      </c>
      <c r="N2"/>
    </row>
    <row r="3" spans="1:14" ht="28.8">
      <c r="A3" s="70" t="s">
        <v>15</v>
      </c>
      <c r="B3" s="71" t="s">
        <v>9</v>
      </c>
      <c r="C3" s="72" t="s">
        <v>213</v>
      </c>
      <c r="D3" s="71">
        <v>1</v>
      </c>
      <c r="E3" s="71">
        <v>1</v>
      </c>
      <c r="F3" s="71">
        <v>1</v>
      </c>
      <c r="G3" s="35" t="s">
        <v>185</v>
      </c>
      <c r="H3" s="73">
        <f>'3.Assessment Tool'!C2</f>
        <v>0</v>
      </c>
      <c r="I3" s="148" t="str">
        <f>'3.Assessment Tool'!D2</f>
        <v>Comments</v>
      </c>
      <c r="J3" s="31"/>
      <c r="K3" s="34">
        <f>IF(H3&lt;&gt;"Yes",1,0)</f>
        <v>1</v>
      </c>
      <c r="M3" s="198">
        <f>IF(H3="yes",1,0)</f>
        <v>0</v>
      </c>
      <c r="N3"/>
    </row>
    <row r="4" spans="1:14" ht="57.6">
      <c r="A4" s="70" t="s">
        <v>15</v>
      </c>
      <c r="B4" s="71" t="s">
        <v>9</v>
      </c>
      <c r="C4" s="71" t="s">
        <v>213</v>
      </c>
      <c r="D4" s="71">
        <v>2</v>
      </c>
      <c r="E4" s="71">
        <v>1</v>
      </c>
      <c r="F4" s="71">
        <v>1</v>
      </c>
      <c r="G4" s="35" t="s">
        <v>186</v>
      </c>
      <c r="H4" s="73">
        <f>'3.Assessment Tool'!C3</f>
        <v>0</v>
      </c>
      <c r="I4" s="148">
        <f>'3.Assessment Tool'!D3</f>
        <v>0</v>
      </c>
      <c r="J4" s="31"/>
      <c r="K4" s="184">
        <f t="shared" ref="K4:K67" si="0">IF(H4&lt;&gt;"Yes",1,0)</f>
        <v>1</v>
      </c>
      <c r="M4" s="198">
        <f t="shared" ref="M4:M67" si="1">IF(H4="yes",1,0)</f>
        <v>0</v>
      </c>
      <c r="N4"/>
    </row>
    <row r="5" spans="1:14">
      <c r="A5" s="70" t="s">
        <v>15</v>
      </c>
      <c r="B5" s="71" t="s">
        <v>9</v>
      </c>
      <c r="C5" s="71" t="s">
        <v>213</v>
      </c>
      <c r="D5" s="71">
        <v>3</v>
      </c>
      <c r="E5" s="71">
        <v>1</v>
      </c>
      <c r="F5" s="71">
        <v>1</v>
      </c>
      <c r="G5" s="35" t="s">
        <v>290</v>
      </c>
      <c r="H5" s="73">
        <f>'3.Assessment Tool'!C4</f>
        <v>0</v>
      </c>
      <c r="I5" s="148">
        <f>'3.Assessment Tool'!D4</f>
        <v>0</v>
      </c>
      <c r="J5" s="31"/>
      <c r="K5" s="184">
        <f t="shared" si="0"/>
        <v>1</v>
      </c>
      <c r="M5" s="198">
        <f t="shared" si="1"/>
        <v>0</v>
      </c>
      <c r="N5"/>
    </row>
    <row r="6" spans="1:14" ht="43.2">
      <c r="A6" s="70" t="s">
        <v>16</v>
      </c>
      <c r="B6" s="71" t="s">
        <v>9</v>
      </c>
      <c r="C6" s="71" t="s">
        <v>213</v>
      </c>
      <c r="D6" s="71">
        <v>1</v>
      </c>
      <c r="E6" s="71">
        <v>1</v>
      </c>
      <c r="F6" s="71">
        <v>8</v>
      </c>
      <c r="G6" s="35" t="s">
        <v>291</v>
      </c>
      <c r="H6" s="73">
        <f>'3.Assessment Tool'!C9</f>
        <v>0</v>
      </c>
      <c r="I6" s="148">
        <f>'3.Assessment Tool'!D9</f>
        <v>0</v>
      </c>
      <c r="J6" s="31"/>
      <c r="K6" s="184">
        <f t="shared" si="0"/>
        <v>1</v>
      </c>
      <c r="M6" s="198">
        <f t="shared" si="1"/>
        <v>0</v>
      </c>
      <c r="N6"/>
    </row>
    <row r="7" spans="1:14">
      <c r="A7" s="70" t="s">
        <v>16</v>
      </c>
      <c r="B7" s="71" t="s">
        <v>9</v>
      </c>
      <c r="C7" s="71" t="s">
        <v>213</v>
      </c>
      <c r="D7" s="71">
        <v>2</v>
      </c>
      <c r="E7" s="71">
        <v>1</v>
      </c>
      <c r="F7" s="71">
        <v>8</v>
      </c>
      <c r="G7" s="35" t="s">
        <v>50</v>
      </c>
      <c r="H7" s="73">
        <f>'3.Assessment Tool'!C10</f>
        <v>0</v>
      </c>
      <c r="I7" s="148">
        <f>'3.Assessment Tool'!D10</f>
        <v>0</v>
      </c>
      <c r="J7" s="31"/>
      <c r="K7" s="184">
        <f t="shared" si="0"/>
        <v>1</v>
      </c>
      <c r="M7" s="198">
        <f t="shared" si="1"/>
        <v>0</v>
      </c>
    </row>
    <row r="8" spans="1:14">
      <c r="A8" s="70" t="s">
        <v>16</v>
      </c>
      <c r="B8" s="71" t="s">
        <v>9</v>
      </c>
      <c r="C8" s="71" t="s">
        <v>213</v>
      </c>
      <c r="D8" s="71">
        <v>3</v>
      </c>
      <c r="E8" s="71">
        <v>1</v>
      </c>
      <c r="F8" s="71">
        <v>8</v>
      </c>
      <c r="G8" s="35" t="s">
        <v>53</v>
      </c>
      <c r="H8" s="73">
        <f>'3.Assessment Tool'!C11</f>
        <v>0</v>
      </c>
      <c r="I8" s="148">
        <f>'3.Assessment Tool'!D11</f>
        <v>0</v>
      </c>
      <c r="J8" s="31"/>
      <c r="K8" s="184">
        <f t="shared" si="0"/>
        <v>1</v>
      </c>
      <c r="M8" s="198">
        <f t="shared" si="1"/>
        <v>0</v>
      </c>
    </row>
    <row r="9" spans="1:14">
      <c r="A9" s="70" t="s">
        <v>16</v>
      </c>
      <c r="B9" s="71" t="s">
        <v>9</v>
      </c>
      <c r="C9" s="71" t="s">
        <v>213</v>
      </c>
      <c r="D9" s="71">
        <v>4</v>
      </c>
      <c r="E9" s="71">
        <v>1</v>
      </c>
      <c r="F9" s="71">
        <v>8</v>
      </c>
      <c r="G9" s="35" t="s">
        <v>52</v>
      </c>
      <c r="H9" s="73">
        <f>'3.Assessment Tool'!C12</f>
        <v>0</v>
      </c>
      <c r="I9" s="148">
        <f>'3.Assessment Tool'!D12</f>
        <v>0</v>
      </c>
      <c r="J9" s="31"/>
      <c r="K9" s="184">
        <f t="shared" si="0"/>
        <v>1</v>
      </c>
      <c r="M9" s="198">
        <f t="shared" si="1"/>
        <v>0</v>
      </c>
    </row>
    <row r="10" spans="1:14">
      <c r="A10" s="70" t="s">
        <v>16</v>
      </c>
      <c r="B10" s="71" t="s">
        <v>9</v>
      </c>
      <c r="C10" s="71" t="s">
        <v>213</v>
      </c>
      <c r="D10" s="71">
        <v>5</v>
      </c>
      <c r="E10" s="71">
        <v>1</v>
      </c>
      <c r="F10" s="71">
        <v>8</v>
      </c>
      <c r="G10" s="35" t="s">
        <v>55</v>
      </c>
      <c r="H10" s="73">
        <f>'3.Assessment Tool'!C13</f>
        <v>0</v>
      </c>
      <c r="I10" s="148">
        <f>'3.Assessment Tool'!D13</f>
        <v>0</v>
      </c>
      <c r="J10" s="31"/>
      <c r="K10" s="184">
        <f t="shared" si="0"/>
        <v>1</v>
      </c>
      <c r="M10" s="198">
        <f t="shared" si="1"/>
        <v>0</v>
      </c>
    </row>
    <row r="11" spans="1:14" ht="28.8">
      <c r="A11" s="70" t="s">
        <v>16</v>
      </c>
      <c r="B11" s="71" t="s">
        <v>9</v>
      </c>
      <c r="C11" s="71" t="s">
        <v>213</v>
      </c>
      <c r="D11" s="71">
        <v>6</v>
      </c>
      <c r="E11" s="71">
        <v>1</v>
      </c>
      <c r="F11" s="71">
        <v>8</v>
      </c>
      <c r="G11" s="35" t="s">
        <v>364</v>
      </c>
      <c r="H11" s="73">
        <f>'3.Assessment Tool'!C14</f>
        <v>0</v>
      </c>
      <c r="I11" s="148">
        <f>'3.Assessment Tool'!D14</f>
        <v>0</v>
      </c>
      <c r="J11" s="31"/>
      <c r="K11" s="184">
        <f t="shared" si="0"/>
        <v>1</v>
      </c>
      <c r="M11" s="198">
        <f t="shared" si="1"/>
        <v>0</v>
      </c>
    </row>
    <row r="12" spans="1:14" ht="28.8">
      <c r="A12" s="70" t="s">
        <v>17</v>
      </c>
      <c r="B12" s="71" t="s">
        <v>9</v>
      </c>
      <c r="C12" s="71" t="s">
        <v>213</v>
      </c>
      <c r="D12" s="71">
        <v>1</v>
      </c>
      <c r="E12" s="71">
        <v>1</v>
      </c>
      <c r="F12" s="71">
        <v>17</v>
      </c>
      <c r="G12" s="35" t="s">
        <v>294</v>
      </c>
      <c r="H12" s="73">
        <f>'3.Assessment Tool'!C18</f>
        <v>0</v>
      </c>
      <c r="I12" s="148">
        <f>'3.Assessment Tool'!D18</f>
        <v>0</v>
      </c>
      <c r="J12" s="31"/>
      <c r="K12" s="184">
        <f t="shared" si="0"/>
        <v>1</v>
      </c>
      <c r="M12" s="198">
        <f t="shared" si="1"/>
        <v>0</v>
      </c>
    </row>
    <row r="13" spans="1:14">
      <c r="A13" s="70" t="s">
        <v>17</v>
      </c>
      <c r="B13" s="71" t="s">
        <v>9</v>
      </c>
      <c r="C13" s="71" t="s">
        <v>213</v>
      </c>
      <c r="D13" s="71">
        <v>2</v>
      </c>
      <c r="E13" s="71">
        <v>1</v>
      </c>
      <c r="F13" s="71">
        <v>17</v>
      </c>
      <c r="G13" s="35" t="s">
        <v>71</v>
      </c>
      <c r="H13" s="73">
        <f>'3.Assessment Tool'!C19</f>
        <v>0</v>
      </c>
      <c r="I13" s="148">
        <f>'3.Assessment Tool'!D19</f>
        <v>0</v>
      </c>
      <c r="J13" s="31"/>
      <c r="K13" s="184">
        <f t="shared" si="0"/>
        <v>1</v>
      </c>
      <c r="M13" s="198">
        <f t="shared" si="1"/>
        <v>0</v>
      </c>
    </row>
    <row r="14" spans="1:14" ht="28.8">
      <c r="A14" s="70" t="s">
        <v>17</v>
      </c>
      <c r="B14" s="71" t="s">
        <v>9</v>
      </c>
      <c r="C14" s="71" t="s">
        <v>213</v>
      </c>
      <c r="D14" s="71">
        <v>3</v>
      </c>
      <c r="E14" s="71">
        <v>1</v>
      </c>
      <c r="F14" s="71">
        <v>17</v>
      </c>
      <c r="G14" s="35" t="s">
        <v>58</v>
      </c>
      <c r="H14" s="73">
        <f>'3.Assessment Tool'!C20</f>
        <v>0</v>
      </c>
      <c r="I14" s="148">
        <f>'3.Assessment Tool'!D20</f>
        <v>0</v>
      </c>
      <c r="J14" s="31"/>
      <c r="K14" s="184">
        <f t="shared" si="0"/>
        <v>1</v>
      </c>
      <c r="M14" s="198">
        <f t="shared" si="1"/>
        <v>0</v>
      </c>
    </row>
    <row r="15" spans="1:14">
      <c r="A15" s="70" t="s">
        <v>17</v>
      </c>
      <c r="B15" s="71" t="s">
        <v>9</v>
      </c>
      <c r="C15" s="71" t="s">
        <v>213</v>
      </c>
      <c r="D15" s="71">
        <v>4</v>
      </c>
      <c r="E15" s="71">
        <v>1</v>
      </c>
      <c r="F15" s="71">
        <v>17</v>
      </c>
      <c r="G15" s="35" t="s">
        <v>3</v>
      </c>
      <c r="H15" s="73">
        <f>'3.Assessment Tool'!C21</f>
        <v>0</v>
      </c>
      <c r="I15" s="148">
        <f>'3.Assessment Tool'!D21</f>
        <v>0</v>
      </c>
      <c r="J15" s="31"/>
      <c r="K15" s="184">
        <f t="shared" si="0"/>
        <v>1</v>
      </c>
      <c r="M15" s="198">
        <f t="shared" si="1"/>
        <v>0</v>
      </c>
    </row>
    <row r="16" spans="1:14">
      <c r="A16" s="70" t="s">
        <v>17</v>
      </c>
      <c r="B16" s="71" t="s">
        <v>9</v>
      </c>
      <c r="C16" s="71" t="s">
        <v>213</v>
      </c>
      <c r="D16" s="71">
        <v>5</v>
      </c>
      <c r="E16" s="71">
        <v>1</v>
      </c>
      <c r="F16" s="71">
        <v>17</v>
      </c>
      <c r="G16" s="5" t="s">
        <v>86</v>
      </c>
      <c r="H16" s="73">
        <f>'3.Assessment Tool'!C22</f>
        <v>0</v>
      </c>
      <c r="I16" s="148">
        <f>'3.Assessment Tool'!D22</f>
        <v>0</v>
      </c>
      <c r="J16" s="31"/>
      <c r="K16" s="184">
        <f t="shared" si="0"/>
        <v>1</v>
      </c>
      <c r="M16" s="198">
        <f t="shared" si="1"/>
        <v>0</v>
      </c>
    </row>
    <row r="17" spans="1:13" ht="28.8">
      <c r="A17" s="70" t="s">
        <v>18</v>
      </c>
      <c r="B17" s="71" t="s">
        <v>9</v>
      </c>
      <c r="C17" s="71" t="s">
        <v>213</v>
      </c>
      <c r="D17" s="71">
        <v>1</v>
      </c>
      <c r="E17" s="71">
        <v>1</v>
      </c>
      <c r="F17" s="71">
        <v>27</v>
      </c>
      <c r="G17" s="35" t="s">
        <v>296</v>
      </c>
      <c r="H17" s="73">
        <f>'3.Assessment Tool'!C28</f>
        <v>0</v>
      </c>
      <c r="I17" s="152">
        <f>'3.Assessment Tool'!D28</f>
        <v>0</v>
      </c>
      <c r="J17" s="31"/>
      <c r="K17" s="184">
        <f t="shared" si="0"/>
        <v>1</v>
      </c>
      <c r="M17" s="198">
        <f t="shared" si="1"/>
        <v>0</v>
      </c>
    </row>
    <row r="18" spans="1:13">
      <c r="A18" s="70" t="s">
        <v>18</v>
      </c>
      <c r="B18" s="71" t="s">
        <v>9</v>
      </c>
      <c r="C18" s="71" t="s">
        <v>213</v>
      </c>
      <c r="D18" s="71">
        <v>2</v>
      </c>
      <c r="E18" s="71">
        <v>1</v>
      </c>
      <c r="F18" s="71">
        <v>27</v>
      </c>
      <c r="G18" s="35" t="s">
        <v>105</v>
      </c>
      <c r="H18" s="73">
        <f>'3.Assessment Tool'!C29</f>
        <v>0</v>
      </c>
      <c r="I18" s="146">
        <f>'3.Assessment Tool'!D29</f>
        <v>0</v>
      </c>
      <c r="J18" s="31"/>
      <c r="K18" s="184">
        <f t="shared" si="0"/>
        <v>1</v>
      </c>
      <c r="M18" s="198">
        <f t="shared" si="1"/>
        <v>0</v>
      </c>
    </row>
    <row r="19" spans="1:13">
      <c r="A19" s="70" t="s">
        <v>18</v>
      </c>
      <c r="B19" s="71" t="s">
        <v>9</v>
      </c>
      <c r="C19" s="71" t="s">
        <v>213</v>
      </c>
      <c r="D19" s="71">
        <v>3</v>
      </c>
      <c r="E19" s="71">
        <v>1</v>
      </c>
      <c r="F19" s="71">
        <v>27</v>
      </c>
      <c r="G19" s="35" t="s">
        <v>87</v>
      </c>
      <c r="H19" s="73">
        <f>'3.Assessment Tool'!C30</f>
        <v>0</v>
      </c>
      <c r="I19" s="165">
        <f>'3.Assessment Tool'!D30</f>
        <v>0</v>
      </c>
      <c r="J19" s="31"/>
      <c r="K19" s="184">
        <f t="shared" si="0"/>
        <v>1</v>
      </c>
      <c r="M19" s="198">
        <f t="shared" si="1"/>
        <v>0</v>
      </c>
    </row>
    <row r="20" spans="1:13">
      <c r="A20" s="70" t="s">
        <v>18</v>
      </c>
      <c r="B20" s="71" t="s">
        <v>9</v>
      </c>
      <c r="C20" s="71" t="s">
        <v>213</v>
      </c>
      <c r="D20" s="71">
        <v>4</v>
      </c>
      <c r="E20" s="71">
        <v>1</v>
      </c>
      <c r="F20" s="71">
        <v>27</v>
      </c>
      <c r="G20" s="35" t="s">
        <v>61</v>
      </c>
      <c r="H20" s="73">
        <f>'3.Assessment Tool'!C31</f>
        <v>0</v>
      </c>
      <c r="I20" s="146">
        <f>'3.Assessment Tool'!D31</f>
        <v>0</v>
      </c>
      <c r="J20" s="31"/>
      <c r="K20" s="184">
        <f t="shared" si="0"/>
        <v>1</v>
      </c>
      <c r="M20" s="198">
        <f t="shared" si="1"/>
        <v>0</v>
      </c>
    </row>
    <row r="21" spans="1:13">
      <c r="A21" s="70" t="s">
        <v>18</v>
      </c>
      <c r="B21" s="71" t="s">
        <v>9</v>
      </c>
      <c r="C21" s="71" t="s">
        <v>213</v>
      </c>
      <c r="D21" s="71">
        <v>5</v>
      </c>
      <c r="E21" s="71">
        <v>1</v>
      </c>
      <c r="F21" s="71">
        <v>27</v>
      </c>
      <c r="G21" s="35" t="s">
        <v>154</v>
      </c>
      <c r="H21" s="73">
        <f>'3.Assessment Tool'!C32</f>
        <v>0</v>
      </c>
      <c r="I21" s="146">
        <f>'3.Assessment Tool'!D32</f>
        <v>0</v>
      </c>
      <c r="J21" s="31"/>
      <c r="K21" s="184">
        <f t="shared" si="0"/>
        <v>1</v>
      </c>
      <c r="M21" s="198">
        <f t="shared" si="1"/>
        <v>0</v>
      </c>
    </row>
    <row r="22" spans="1:13" ht="43.2">
      <c r="A22" s="70" t="s">
        <v>18</v>
      </c>
      <c r="B22" s="71" t="s">
        <v>9</v>
      </c>
      <c r="C22" s="71" t="s">
        <v>213</v>
      </c>
      <c r="D22" s="71">
        <v>6</v>
      </c>
      <c r="E22" s="71">
        <v>1</v>
      </c>
      <c r="F22" s="71">
        <v>27</v>
      </c>
      <c r="G22" s="35" t="s">
        <v>153</v>
      </c>
      <c r="H22" s="73">
        <f>'3.Assessment Tool'!C33</f>
        <v>0</v>
      </c>
      <c r="I22" s="146">
        <f>'3.Assessment Tool'!D33</f>
        <v>0</v>
      </c>
      <c r="J22" s="31"/>
      <c r="K22" s="184">
        <f t="shared" si="0"/>
        <v>1</v>
      </c>
      <c r="M22" s="198">
        <f t="shared" si="1"/>
        <v>0</v>
      </c>
    </row>
    <row r="23" spans="1:13">
      <c r="A23" s="70" t="s">
        <v>18</v>
      </c>
      <c r="B23" s="71" t="s">
        <v>9</v>
      </c>
      <c r="C23" s="71" t="s">
        <v>213</v>
      </c>
      <c r="D23" s="71">
        <v>7</v>
      </c>
      <c r="E23" s="71">
        <v>1</v>
      </c>
      <c r="F23" s="71">
        <v>27</v>
      </c>
      <c r="G23" s="35" t="s">
        <v>88</v>
      </c>
      <c r="H23" s="73">
        <f>'3.Assessment Tool'!C34</f>
        <v>0</v>
      </c>
      <c r="I23" s="146">
        <f>'3.Assessment Tool'!D34</f>
        <v>0</v>
      </c>
      <c r="J23" s="31"/>
      <c r="K23" s="184">
        <f t="shared" si="0"/>
        <v>1</v>
      </c>
      <c r="M23" s="198">
        <f t="shared" si="1"/>
        <v>0</v>
      </c>
    </row>
    <row r="24" spans="1:13" ht="43.2">
      <c r="A24" s="70" t="s">
        <v>19</v>
      </c>
      <c r="B24" s="71" t="s">
        <v>9</v>
      </c>
      <c r="C24" s="71" t="s">
        <v>213</v>
      </c>
      <c r="D24" s="71">
        <v>1</v>
      </c>
      <c r="E24" s="71">
        <v>1</v>
      </c>
      <c r="F24" s="71">
        <v>36</v>
      </c>
      <c r="G24" s="35" t="s">
        <v>298</v>
      </c>
      <c r="H24" s="73">
        <f>'3.Assessment Tool'!C38</f>
        <v>0</v>
      </c>
      <c r="I24" s="148">
        <f>'3.Assessment Tool'!D38</f>
        <v>0</v>
      </c>
      <c r="J24" s="31"/>
      <c r="K24" s="184">
        <f>IF(H23&lt;&gt;"Yes",1,0)</f>
        <v>1</v>
      </c>
      <c r="M24" s="198">
        <f t="shared" si="1"/>
        <v>0</v>
      </c>
    </row>
    <row r="25" spans="1:13" ht="57.6">
      <c r="A25" s="70" t="s">
        <v>19</v>
      </c>
      <c r="B25" s="71" t="s">
        <v>9</v>
      </c>
      <c r="C25" s="71" t="s">
        <v>213</v>
      </c>
      <c r="D25" s="71">
        <v>2</v>
      </c>
      <c r="E25" s="71">
        <v>1</v>
      </c>
      <c r="F25" s="71">
        <v>36</v>
      </c>
      <c r="G25" s="35" t="s">
        <v>146</v>
      </c>
      <c r="H25" s="73">
        <f>'3.Assessment Tool'!C39</f>
        <v>0</v>
      </c>
      <c r="I25" s="148">
        <f>'3.Assessment Tool'!D39</f>
        <v>0</v>
      </c>
      <c r="J25" s="31"/>
      <c r="K25" s="184">
        <f>IF(H24&lt;&gt;"Yes",1,0)</f>
        <v>1</v>
      </c>
      <c r="M25" s="198">
        <f t="shared" si="1"/>
        <v>0</v>
      </c>
    </row>
    <row r="26" spans="1:13">
      <c r="A26" s="70" t="s">
        <v>19</v>
      </c>
      <c r="B26" s="71" t="s">
        <v>9</v>
      </c>
      <c r="C26" s="71" t="s">
        <v>213</v>
      </c>
      <c r="D26" s="71">
        <v>3</v>
      </c>
      <c r="E26" s="71">
        <v>1</v>
      </c>
      <c r="F26" s="71">
        <v>36</v>
      </c>
      <c r="G26" s="35" t="s">
        <v>65</v>
      </c>
      <c r="H26" s="73">
        <f>'3.Assessment Tool'!C40</f>
        <v>0</v>
      </c>
      <c r="I26" s="148">
        <f>'3.Assessment Tool'!D40</f>
        <v>0</v>
      </c>
      <c r="J26" s="31"/>
      <c r="K26" s="184">
        <f t="shared" si="0"/>
        <v>1</v>
      </c>
      <c r="M26" s="198">
        <f t="shared" si="1"/>
        <v>0</v>
      </c>
    </row>
    <row r="27" spans="1:13" ht="43.2">
      <c r="A27" s="70" t="s">
        <v>19</v>
      </c>
      <c r="B27" s="71" t="s">
        <v>9</v>
      </c>
      <c r="C27" s="71" t="s">
        <v>213</v>
      </c>
      <c r="D27" s="71">
        <v>4</v>
      </c>
      <c r="E27" s="71">
        <v>1</v>
      </c>
      <c r="F27" s="71">
        <v>36</v>
      </c>
      <c r="G27" s="35" t="s">
        <v>190</v>
      </c>
      <c r="H27" s="73">
        <f>'3.Assessment Tool'!C41</f>
        <v>0</v>
      </c>
      <c r="I27" s="148">
        <f>'3.Assessment Tool'!D41</f>
        <v>0</v>
      </c>
      <c r="J27" s="31"/>
      <c r="K27" s="184">
        <f t="shared" si="0"/>
        <v>1</v>
      </c>
      <c r="M27" s="198">
        <f t="shared" si="1"/>
        <v>0</v>
      </c>
    </row>
    <row r="28" spans="1:13" ht="28.8">
      <c r="A28" s="70" t="s">
        <v>15</v>
      </c>
      <c r="B28" s="71" t="s">
        <v>10</v>
      </c>
      <c r="C28" s="71" t="s">
        <v>213</v>
      </c>
      <c r="D28" s="71">
        <v>1</v>
      </c>
      <c r="E28" s="71">
        <v>4</v>
      </c>
      <c r="F28" s="71">
        <v>1</v>
      </c>
      <c r="G28" s="35" t="s">
        <v>299</v>
      </c>
      <c r="H28" s="73">
        <f>'3.Assessment Tool'!F2</f>
        <v>0</v>
      </c>
      <c r="I28" s="145" t="str">
        <f>'3.Assessment Tool'!G2</f>
        <v>Comments</v>
      </c>
      <c r="J28" s="31"/>
      <c r="K28" s="184">
        <f t="shared" si="0"/>
        <v>1</v>
      </c>
      <c r="M28" s="198">
        <f t="shared" si="1"/>
        <v>0</v>
      </c>
    </row>
    <row r="29" spans="1:13" ht="28.8">
      <c r="A29" s="70" t="s">
        <v>15</v>
      </c>
      <c r="B29" s="71" t="s">
        <v>10</v>
      </c>
      <c r="C29" s="71" t="s">
        <v>213</v>
      </c>
      <c r="D29" s="71">
        <v>2</v>
      </c>
      <c r="E29" s="71">
        <v>4</v>
      </c>
      <c r="F29" s="71">
        <v>1</v>
      </c>
      <c r="G29" s="35" t="s">
        <v>191</v>
      </c>
      <c r="H29" s="73">
        <f>'3.Assessment Tool'!F3</f>
        <v>0</v>
      </c>
      <c r="I29" s="145">
        <f>'3.Assessment Tool'!G3</f>
        <v>0</v>
      </c>
      <c r="J29" s="31"/>
      <c r="K29" s="184">
        <f t="shared" si="0"/>
        <v>1</v>
      </c>
      <c r="M29" s="198">
        <f t="shared" si="1"/>
        <v>0</v>
      </c>
    </row>
    <row r="30" spans="1:13">
      <c r="A30" s="70" t="s">
        <v>15</v>
      </c>
      <c r="B30" s="71" t="s">
        <v>10</v>
      </c>
      <c r="C30" s="71" t="s">
        <v>213</v>
      </c>
      <c r="D30" s="71">
        <v>3</v>
      </c>
      <c r="E30" s="71">
        <v>4</v>
      </c>
      <c r="F30" s="71">
        <v>1</v>
      </c>
      <c r="G30" s="35" t="s">
        <v>49</v>
      </c>
      <c r="H30" s="73">
        <f>'3.Assessment Tool'!F4</f>
        <v>0</v>
      </c>
      <c r="I30" s="145">
        <f>'3.Assessment Tool'!G4</f>
        <v>0</v>
      </c>
      <c r="J30" s="31"/>
      <c r="K30" s="184">
        <f t="shared" si="0"/>
        <v>1</v>
      </c>
      <c r="M30" s="198">
        <f t="shared" si="1"/>
        <v>0</v>
      </c>
    </row>
    <row r="31" spans="1:13" ht="43.2">
      <c r="A31" s="70" t="s">
        <v>15</v>
      </c>
      <c r="B31" s="71" t="s">
        <v>10</v>
      </c>
      <c r="C31" s="71" t="s">
        <v>213</v>
      </c>
      <c r="D31" s="71">
        <v>4</v>
      </c>
      <c r="E31" s="71">
        <v>4</v>
      </c>
      <c r="F31" s="71">
        <v>1</v>
      </c>
      <c r="G31" s="35" t="s">
        <v>98</v>
      </c>
      <c r="H31" s="73">
        <f>'3.Assessment Tool'!F5</f>
        <v>0</v>
      </c>
      <c r="I31" s="145">
        <f>'3.Assessment Tool'!G5</f>
        <v>0</v>
      </c>
      <c r="J31" s="31"/>
      <c r="K31" s="184">
        <f t="shared" si="0"/>
        <v>1</v>
      </c>
      <c r="M31" s="198">
        <f t="shared" si="1"/>
        <v>0</v>
      </c>
    </row>
    <row r="32" spans="1:13">
      <c r="A32" s="70" t="s">
        <v>15</v>
      </c>
      <c r="B32" s="71" t="s">
        <v>10</v>
      </c>
      <c r="C32" s="71" t="s">
        <v>213</v>
      </c>
      <c r="D32" s="71">
        <v>5</v>
      </c>
      <c r="E32" s="71">
        <v>4</v>
      </c>
      <c r="F32" s="71">
        <v>1</v>
      </c>
      <c r="G32" s="35" t="s">
        <v>83</v>
      </c>
      <c r="H32" s="73">
        <f>'3.Assessment Tool'!F6</f>
        <v>0</v>
      </c>
      <c r="I32" s="145">
        <f>'3.Assessment Tool'!G6</f>
        <v>0</v>
      </c>
      <c r="J32" s="31"/>
      <c r="K32" s="184">
        <f t="shared" si="0"/>
        <v>1</v>
      </c>
      <c r="M32" s="198">
        <f t="shared" si="1"/>
        <v>0</v>
      </c>
    </row>
    <row r="33" spans="1:13" ht="28.8">
      <c r="A33" s="70" t="s">
        <v>16</v>
      </c>
      <c r="B33" s="71" t="s">
        <v>10</v>
      </c>
      <c r="C33" s="71" t="s">
        <v>213</v>
      </c>
      <c r="D33" s="71">
        <v>1</v>
      </c>
      <c r="E33" s="71">
        <v>4</v>
      </c>
      <c r="F33" s="71">
        <v>8</v>
      </c>
      <c r="G33" s="35" t="s">
        <v>300</v>
      </c>
      <c r="H33" s="73">
        <f>'3.Assessment Tool'!F9</f>
        <v>0</v>
      </c>
      <c r="I33" s="145">
        <f>'3.Assessment Tool'!G9</f>
        <v>0</v>
      </c>
      <c r="J33" s="31"/>
      <c r="K33" s="184">
        <f t="shared" si="0"/>
        <v>1</v>
      </c>
      <c r="M33" s="198">
        <f t="shared" si="1"/>
        <v>0</v>
      </c>
    </row>
    <row r="34" spans="1:13">
      <c r="A34" s="70" t="s">
        <v>16</v>
      </c>
      <c r="B34" s="71" t="s">
        <v>10</v>
      </c>
      <c r="C34" s="71" t="s">
        <v>213</v>
      </c>
      <c r="D34" s="71">
        <v>2</v>
      </c>
      <c r="E34" s="71">
        <v>4</v>
      </c>
      <c r="F34" s="71">
        <v>8</v>
      </c>
      <c r="G34" s="35" t="s">
        <v>84</v>
      </c>
      <c r="H34" s="73">
        <f>'3.Assessment Tool'!F10</f>
        <v>0</v>
      </c>
      <c r="I34" s="145">
        <f>'3.Assessment Tool'!G10</f>
        <v>0</v>
      </c>
      <c r="J34" s="31"/>
      <c r="K34" s="184">
        <f t="shared" si="0"/>
        <v>1</v>
      </c>
      <c r="M34" s="198">
        <f t="shared" si="1"/>
        <v>0</v>
      </c>
    </row>
    <row r="35" spans="1:13">
      <c r="A35" s="70" t="s">
        <v>16</v>
      </c>
      <c r="B35" s="71" t="s">
        <v>10</v>
      </c>
      <c r="C35" s="71" t="s">
        <v>213</v>
      </c>
      <c r="D35" s="71">
        <v>3</v>
      </c>
      <c r="E35" s="71">
        <v>4</v>
      </c>
      <c r="F35" s="71">
        <v>8</v>
      </c>
      <c r="G35" s="35" t="s">
        <v>99</v>
      </c>
      <c r="H35" s="73">
        <f>'3.Assessment Tool'!F11</f>
        <v>0</v>
      </c>
      <c r="I35" s="145">
        <f>'3.Assessment Tool'!G11</f>
        <v>0</v>
      </c>
      <c r="J35" s="31"/>
      <c r="K35" s="184">
        <f t="shared" si="0"/>
        <v>1</v>
      </c>
      <c r="M35" s="198">
        <f t="shared" si="1"/>
        <v>0</v>
      </c>
    </row>
    <row r="36" spans="1:13">
      <c r="A36" s="70" t="s">
        <v>16</v>
      </c>
      <c r="B36" s="70" t="s">
        <v>10</v>
      </c>
      <c r="C36" s="71" t="s">
        <v>213</v>
      </c>
      <c r="D36" s="71">
        <v>4</v>
      </c>
      <c r="E36" s="71">
        <v>4</v>
      </c>
      <c r="F36" s="71">
        <v>8</v>
      </c>
      <c r="G36" s="35" t="s">
        <v>100</v>
      </c>
      <c r="H36" s="73">
        <f>'3.Assessment Tool'!F12</f>
        <v>0</v>
      </c>
      <c r="I36" s="145">
        <f>'3.Assessment Tool'!G12</f>
        <v>0</v>
      </c>
      <c r="J36" s="31"/>
      <c r="K36" s="184">
        <f t="shared" si="0"/>
        <v>1</v>
      </c>
      <c r="M36" s="198">
        <f t="shared" si="1"/>
        <v>0</v>
      </c>
    </row>
    <row r="37" spans="1:13" ht="28.8">
      <c r="A37" s="70" t="s">
        <v>16</v>
      </c>
      <c r="B37" s="70" t="s">
        <v>10</v>
      </c>
      <c r="C37" s="71" t="s">
        <v>213</v>
      </c>
      <c r="D37" s="71">
        <v>5</v>
      </c>
      <c r="E37" s="71">
        <v>4</v>
      </c>
      <c r="F37" s="71">
        <v>8</v>
      </c>
      <c r="G37" s="35" t="s">
        <v>302</v>
      </c>
      <c r="H37" s="73">
        <f>'3.Assessment Tool'!F13</f>
        <v>0</v>
      </c>
      <c r="I37" s="145">
        <f>'3.Assessment Tool'!G13</f>
        <v>0</v>
      </c>
      <c r="J37" s="31"/>
      <c r="K37" s="184">
        <f t="shared" si="0"/>
        <v>1</v>
      </c>
      <c r="M37" s="198">
        <f t="shared" si="1"/>
        <v>0</v>
      </c>
    </row>
    <row r="38" spans="1:13" ht="28.8">
      <c r="A38" s="70" t="s">
        <v>16</v>
      </c>
      <c r="B38" s="70" t="s">
        <v>10</v>
      </c>
      <c r="C38" s="71" t="s">
        <v>213</v>
      </c>
      <c r="D38" s="71">
        <v>6</v>
      </c>
      <c r="E38" s="71">
        <v>4</v>
      </c>
      <c r="F38" s="71">
        <v>8</v>
      </c>
      <c r="G38" s="35" t="s">
        <v>108</v>
      </c>
      <c r="H38" s="73">
        <f>'3.Assessment Tool'!F14</f>
        <v>0</v>
      </c>
      <c r="I38" s="145">
        <f>'3.Assessment Tool'!G14</f>
        <v>0</v>
      </c>
      <c r="J38" s="31"/>
      <c r="K38" s="184">
        <f t="shared" si="0"/>
        <v>1</v>
      </c>
      <c r="M38" s="198">
        <f t="shared" si="1"/>
        <v>0</v>
      </c>
    </row>
    <row r="39" spans="1:13" ht="28.8">
      <c r="A39" s="70" t="s">
        <v>16</v>
      </c>
      <c r="B39" s="70" t="s">
        <v>10</v>
      </c>
      <c r="C39" s="71" t="s">
        <v>213</v>
      </c>
      <c r="D39" s="71">
        <v>7</v>
      </c>
      <c r="E39" s="71">
        <v>4</v>
      </c>
      <c r="F39" s="71">
        <v>8</v>
      </c>
      <c r="G39" s="35" t="s">
        <v>147</v>
      </c>
      <c r="H39" s="73">
        <f>'3.Assessment Tool'!F15</f>
        <v>0</v>
      </c>
      <c r="I39" s="145">
        <f>'3.Assessment Tool'!G15</f>
        <v>0</v>
      </c>
      <c r="J39" s="31"/>
      <c r="K39" s="184">
        <f t="shared" si="0"/>
        <v>1</v>
      </c>
      <c r="M39" s="198">
        <f t="shared" si="1"/>
        <v>0</v>
      </c>
    </row>
    <row r="40" spans="1:13" ht="43.2">
      <c r="A40" s="70" t="s">
        <v>17</v>
      </c>
      <c r="B40" s="70" t="s">
        <v>10</v>
      </c>
      <c r="C40" s="71" t="s">
        <v>213</v>
      </c>
      <c r="D40" s="71">
        <v>1</v>
      </c>
      <c r="E40" s="71">
        <v>4</v>
      </c>
      <c r="F40" s="71">
        <v>17</v>
      </c>
      <c r="G40" s="35" t="s">
        <v>303</v>
      </c>
      <c r="H40" s="73">
        <f>'3.Assessment Tool'!F18</f>
        <v>0</v>
      </c>
      <c r="I40" s="145">
        <f>'3.Assessment Tool'!G18</f>
        <v>0</v>
      </c>
      <c r="J40" s="31"/>
      <c r="K40" s="184">
        <f t="shared" si="0"/>
        <v>1</v>
      </c>
      <c r="M40" s="198">
        <f t="shared" si="1"/>
        <v>0</v>
      </c>
    </row>
    <row r="41" spans="1:13">
      <c r="A41" s="70" t="s">
        <v>17</v>
      </c>
      <c r="B41" s="70" t="s">
        <v>10</v>
      </c>
      <c r="C41" s="71" t="s">
        <v>213</v>
      </c>
      <c r="D41" s="71">
        <v>2</v>
      </c>
      <c r="E41" s="71">
        <v>4</v>
      </c>
      <c r="F41" s="71">
        <v>17</v>
      </c>
      <c r="G41" s="35" t="s">
        <v>104</v>
      </c>
      <c r="H41" s="73">
        <f>'3.Assessment Tool'!F19</f>
        <v>0</v>
      </c>
      <c r="I41" s="145">
        <f>'3.Assessment Tool'!G19</f>
        <v>0</v>
      </c>
      <c r="J41" s="31"/>
      <c r="K41" s="184">
        <f t="shared" si="0"/>
        <v>1</v>
      </c>
      <c r="M41" s="198">
        <f t="shared" si="1"/>
        <v>0</v>
      </c>
    </row>
    <row r="42" spans="1:13">
      <c r="A42" s="70" t="s">
        <v>17</v>
      </c>
      <c r="B42" s="70" t="s">
        <v>10</v>
      </c>
      <c r="C42" s="71" t="s">
        <v>213</v>
      </c>
      <c r="D42" s="71">
        <v>3</v>
      </c>
      <c r="E42" s="71">
        <v>4</v>
      </c>
      <c r="F42" s="71">
        <v>17</v>
      </c>
      <c r="G42" s="35" t="s">
        <v>148</v>
      </c>
      <c r="H42" s="73">
        <f>'3.Assessment Tool'!F20</f>
        <v>0</v>
      </c>
      <c r="I42" s="145">
        <f>'3.Assessment Tool'!G20</f>
        <v>0</v>
      </c>
      <c r="J42" s="31"/>
      <c r="K42" s="184">
        <f t="shared" si="0"/>
        <v>1</v>
      </c>
      <c r="M42" s="198">
        <f t="shared" si="1"/>
        <v>0</v>
      </c>
    </row>
    <row r="43" spans="1:13" ht="28.8">
      <c r="A43" s="70" t="s">
        <v>17</v>
      </c>
      <c r="B43" s="70" t="s">
        <v>10</v>
      </c>
      <c r="C43" s="71" t="s">
        <v>213</v>
      </c>
      <c r="D43" s="71">
        <v>4</v>
      </c>
      <c r="E43" s="71">
        <v>4</v>
      </c>
      <c r="F43" s="71">
        <v>17</v>
      </c>
      <c r="G43" s="35" t="s">
        <v>109</v>
      </c>
      <c r="H43" s="73">
        <f>'3.Assessment Tool'!F21</f>
        <v>0</v>
      </c>
      <c r="I43" s="145">
        <f>'3.Assessment Tool'!G21</f>
        <v>0</v>
      </c>
      <c r="J43" s="31"/>
      <c r="K43" s="184">
        <f t="shared" si="0"/>
        <v>1</v>
      </c>
      <c r="M43" s="198">
        <f t="shared" si="1"/>
        <v>0</v>
      </c>
    </row>
    <row r="44" spans="1:13">
      <c r="A44" s="70" t="s">
        <v>17</v>
      </c>
      <c r="B44" s="70" t="s">
        <v>10</v>
      </c>
      <c r="C44" s="71" t="s">
        <v>213</v>
      </c>
      <c r="D44" s="71">
        <v>5</v>
      </c>
      <c r="E44" s="71">
        <v>4</v>
      </c>
      <c r="F44" s="71">
        <v>17</v>
      </c>
      <c r="G44" s="35" t="s">
        <v>85</v>
      </c>
      <c r="H44" s="73">
        <f>'3.Assessment Tool'!F22</f>
        <v>0</v>
      </c>
      <c r="I44" s="145">
        <f>'3.Assessment Tool'!G22</f>
        <v>0</v>
      </c>
      <c r="J44" s="31"/>
      <c r="K44" s="184">
        <f t="shared" si="0"/>
        <v>1</v>
      </c>
      <c r="M44" s="198">
        <f t="shared" si="1"/>
        <v>0</v>
      </c>
    </row>
    <row r="45" spans="1:13" ht="28.8">
      <c r="A45" s="70" t="s">
        <v>17</v>
      </c>
      <c r="B45" s="70" t="s">
        <v>10</v>
      </c>
      <c r="C45" s="71" t="s">
        <v>213</v>
      </c>
      <c r="D45" s="71">
        <v>6</v>
      </c>
      <c r="E45" s="71">
        <v>4</v>
      </c>
      <c r="F45" s="71">
        <v>17</v>
      </c>
      <c r="G45" s="35" t="s">
        <v>176</v>
      </c>
      <c r="H45" s="73">
        <f>'3.Assessment Tool'!F23</f>
        <v>0</v>
      </c>
      <c r="I45" s="145">
        <f>'3.Assessment Tool'!G23</f>
        <v>0</v>
      </c>
      <c r="J45" s="31"/>
      <c r="K45" s="184">
        <f t="shared" si="0"/>
        <v>1</v>
      </c>
      <c r="M45" s="198">
        <f t="shared" si="1"/>
        <v>0</v>
      </c>
    </row>
    <row r="46" spans="1:13" ht="28.8">
      <c r="A46" s="70" t="s">
        <v>18</v>
      </c>
      <c r="B46" s="70" t="s">
        <v>10</v>
      </c>
      <c r="C46" s="71" t="s">
        <v>213</v>
      </c>
      <c r="D46" s="71">
        <v>1</v>
      </c>
      <c r="E46" s="71">
        <v>4</v>
      </c>
      <c r="F46" s="71">
        <v>27</v>
      </c>
      <c r="G46" s="35" t="s">
        <v>305</v>
      </c>
      <c r="H46" s="73">
        <f>'3.Assessment Tool'!F28</f>
        <v>0</v>
      </c>
      <c r="I46" s="145">
        <f>'3.Assessment Tool'!G28</f>
        <v>0</v>
      </c>
      <c r="J46" s="31"/>
      <c r="K46" s="184">
        <f t="shared" si="0"/>
        <v>1</v>
      </c>
      <c r="M46" s="198">
        <f t="shared" si="1"/>
        <v>0</v>
      </c>
    </row>
    <row r="47" spans="1:13" ht="28.8">
      <c r="A47" s="70" t="s">
        <v>18</v>
      </c>
      <c r="B47" s="70" t="s">
        <v>10</v>
      </c>
      <c r="C47" s="71" t="s">
        <v>213</v>
      </c>
      <c r="D47" s="71">
        <v>2</v>
      </c>
      <c r="E47" s="71">
        <v>4</v>
      </c>
      <c r="F47" s="71">
        <v>27</v>
      </c>
      <c r="G47" s="35" t="s">
        <v>118</v>
      </c>
      <c r="H47" s="73">
        <f>'3.Assessment Tool'!F29</f>
        <v>0</v>
      </c>
      <c r="I47" s="145">
        <f>'3.Assessment Tool'!G29</f>
        <v>0</v>
      </c>
      <c r="J47" s="31"/>
      <c r="K47" s="184">
        <f t="shared" si="0"/>
        <v>1</v>
      </c>
      <c r="M47" s="198">
        <f t="shared" si="1"/>
        <v>0</v>
      </c>
    </row>
    <row r="48" spans="1:13" ht="28.8">
      <c r="A48" s="70" t="s">
        <v>18</v>
      </c>
      <c r="B48" s="70" t="s">
        <v>10</v>
      </c>
      <c r="C48" s="71" t="s">
        <v>213</v>
      </c>
      <c r="D48" s="71">
        <v>3</v>
      </c>
      <c r="E48" s="71">
        <v>4</v>
      </c>
      <c r="F48" s="71">
        <v>27</v>
      </c>
      <c r="G48" s="35" t="s">
        <v>177</v>
      </c>
      <c r="H48" s="73">
        <f>'3.Assessment Tool'!F30</f>
        <v>0</v>
      </c>
      <c r="I48" s="145">
        <f>'3.Assessment Tool'!G30</f>
        <v>0</v>
      </c>
      <c r="J48" s="31"/>
      <c r="K48" s="184">
        <f t="shared" si="0"/>
        <v>1</v>
      </c>
      <c r="M48" s="198">
        <f t="shared" si="1"/>
        <v>0</v>
      </c>
    </row>
    <row r="49" spans="1:13">
      <c r="A49" s="70" t="s">
        <v>18</v>
      </c>
      <c r="B49" s="70" t="s">
        <v>10</v>
      </c>
      <c r="C49" s="71" t="s">
        <v>213</v>
      </c>
      <c r="D49" s="71">
        <v>4</v>
      </c>
      <c r="E49" s="71">
        <v>4</v>
      </c>
      <c r="F49" s="71">
        <v>27</v>
      </c>
      <c r="G49" s="35" t="s">
        <v>89</v>
      </c>
      <c r="H49" s="73">
        <f>'3.Assessment Tool'!F31</f>
        <v>0</v>
      </c>
      <c r="I49" s="145">
        <f>'3.Assessment Tool'!G31</f>
        <v>0</v>
      </c>
      <c r="J49" s="31"/>
      <c r="K49" s="184">
        <f t="shared" si="0"/>
        <v>1</v>
      </c>
      <c r="M49" s="198">
        <f t="shared" si="1"/>
        <v>0</v>
      </c>
    </row>
    <row r="50" spans="1:13">
      <c r="A50" s="70" t="s">
        <v>18</v>
      </c>
      <c r="B50" s="70" t="s">
        <v>10</v>
      </c>
      <c r="C50" s="71" t="s">
        <v>213</v>
      </c>
      <c r="D50" s="71">
        <v>5</v>
      </c>
      <c r="E50" s="71">
        <v>4</v>
      </c>
      <c r="F50" s="71">
        <v>27</v>
      </c>
      <c r="G50" s="35" t="s">
        <v>63</v>
      </c>
      <c r="H50" s="73">
        <f>'3.Assessment Tool'!F32</f>
        <v>0</v>
      </c>
      <c r="I50" s="145">
        <f>'3.Assessment Tool'!G32</f>
        <v>0</v>
      </c>
      <c r="J50" s="31"/>
      <c r="K50" s="184">
        <f t="shared" si="0"/>
        <v>1</v>
      </c>
      <c r="M50" s="198">
        <f t="shared" si="1"/>
        <v>0</v>
      </c>
    </row>
    <row r="51" spans="1:13">
      <c r="A51" s="70" t="s">
        <v>18</v>
      </c>
      <c r="B51" s="70" t="s">
        <v>10</v>
      </c>
      <c r="C51" s="71" t="s">
        <v>213</v>
      </c>
      <c r="D51" s="71">
        <v>6</v>
      </c>
      <c r="E51" s="71">
        <v>4</v>
      </c>
      <c r="F51" s="71">
        <v>27</v>
      </c>
      <c r="G51" s="35" t="s">
        <v>90</v>
      </c>
      <c r="H51" s="73">
        <f>'3.Assessment Tool'!F33</f>
        <v>0</v>
      </c>
      <c r="I51" s="145">
        <f>'3.Assessment Tool'!G33</f>
        <v>0</v>
      </c>
      <c r="J51" s="31"/>
      <c r="K51" s="184">
        <f t="shared" si="0"/>
        <v>1</v>
      </c>
      <c r="M51" s="198">
        <f t="shared" si="1"/>
        <v>0</v>
      </c>
    </row>
    <row r="52" spans="1:13" ht="28.8">
      <c r="A52" s="70" t="s">
        <v>18</v>
      </c>
      <c r="B52" s="70" t="s">
        <v>10</v>
      </c>
      <c r="C52" s="71" t="s">
        <v>213</v>
      </c>
      <c r="D52" s="71">
        <v>7</v>
      </c>
      <c r="E52" s="71">
        <v>4</v>
      </c>
      <c r="F52" s="71">
        <v>27</v>
      </c>
      <c r="G52" s="35" t="s">
        <v>152</v>
      </c>
      <c r="H52" s="73">
        <f>'3.Assessment Tool'!F34</f>
        <v>0</v>
      </c>
      <c r="I52" s="145">
        <f>'3.Assessment Tool'!G34</f>
        <v>0</v>
      </c>
      <c r="J52" s="31"/>
      <c r="K52" s="184">
        <f t="shared" si="0"/>
        <v>1</v>
      </c>
      <c r="M52" s="198">
        <f t="shared" si="1"/>
        <v>0</v>
      </c>
    </row>
    <row r="53" spans="1:13">
      <c r="A53" s="70" t="s">
        <v>18</v>
      </c>
      <c r="B53" s="70" t="s">
        <v>10</v>
      </c>
      <c r="C53" s="71" t="s">
        <v>213</v>
      </c>
      <c r="D53" s="71">
        <v>8</v>
      </c>
      <c r="E53" s="71">
        <v>4</v>
      </c>
      <c r="F53" s="71">
        <v>27</v>
      </c>
      <c r="G53" s="35" t="s">
        <v>306</v>
      </c>
      <c r="H53" s="73">
        <f>'3.Assessment Tool'!F35</f>
        <v>0</v>
      </c>
      <c r="I53" s="145">
        <f>'3.Assessment Tool'!$G$35</f>
        <v>0</v>
      </c>
      <c r="J53" s="31"/>
      <c r="K53" s="184">
        <f t="shared" si="0"/>
        <v>1</v>
      </c>
      <c r="M53" s="198">
        <f t="shared" si="1"/>
        <v>0</v>
      </c>
    </row>
    <row r="54" spans="1:13" ht="43.2">
      <c r="A54" s="70" t="s">
        <v>19</v>
      </c>
      <c r="B54" s="70" t="s">
        <v>10</v>
      </c>
      <c r="C54" s="71" t="s">
        <v>213</v>
      </c>
      <c r="D54" s="71">
        <v>1</v>
      </c>
      <c r="E54" s="71">
        <v>4</v>
      </c>
      <c r="F54" s="71">
        <v>36</v>
      </c>
      <c r="G54" s="35" t="s">
        <v>308</v>
      </c>
      <c r="H54" s="73">
        <f>'3.Assessment Tool'!F38</f>
        <v>0</v>
      </c>
      <c r="I54" s="145">
        <f>'3.Assessment Tool'!G38</f>
        <v>0</v>
      </c>
      <c r="J54" s="31"/>
      <c r="K54" s="184">
        <f t="shared" si="0"/>
        <v>1</v>
      </c>
      <c r="M54" s="198">
        <f t="shared" si="1"/>
        <v>0</v>
      </c>
    </row>
    <row r="55" spans="1:13" ht="43.2">
      <c r="A55" s="70" t="s">
        <v>19</v>
      </c>
      <c r="B55" s="70" t="s">
        <v>10</v>
      </c>
      <c r="C55" s="71" t="s">
        <v>213</v>
      </c>
      <c r="D55" s="71">
        <v>2</v>
      </c>
      <c r="E55" s="71">
        <v>4</v>
      </c>
      <c r="F55" s="71">
        <v>36</v>
      </c>
      <c r="G55" s="35" t="s">
        <v>111</v>
      </c>
      <c r="H55" s="73">
        <f>'3.Assessment Tool'!F39</f>
        <v>0</v>
      </c>
      <c r="I55" s="145">
        <f>'3.Assessment Tool'!G39</f>
        <v>0</v>
      </c>
      <c r="J55" s="31"/>
      <c r="K55" s="184">
        <f t="shared" si="0"/>
        <v>1</v>
      </c>
      <c r="M55" s="198">
        <f t="shared" si="1"/>
        <v>0</v>
      </c>
    </row>
    <row r="56" spans="1:13">
      <c r="A56" s="70" t="s">
        <v>19</v>
      </c>
      <c r="B56" s="70" t="s">
        <v>10</v>
      </c>
      <c r="C56" s="71" t="s">
        <v>213</v>
      </c>
      <c r="D56" s="71">
        <v>3</v>
      </c>
      <c r="E56" s="71">
        <v>4</v>
      </c>
      <c r="F56" s="71">
        <v>36</v>
      </c>
      <c r="G56" s="35" t="s">
        <v>64</v>
      </c>
      <c r="H56" s="73">
        <f>'3.Assessment Tool'!F40</f>
        <v>0</v>
      </c>
      <c r="I56" s="145">
        <f>'3.Assessment Tool'!G40</f>
        <v>0</v>
      </c>
      <c r="J56" s="31"/>
      <c r="K56" s="184">
        <f t="shared" si="0"/>
        <v>1</v>
      </c>
      <c r="M56" s="198">
        <f t="shared" si="1"/>
        <v>0</v>
      </c>
    </row>
    <row r="57" spans="1:13" ht="28.8">
      <c r="A57" s="70" t="s">
        <v>19</v>
      </c>
      <c r="B57" s="70" t="s">
        <v>10</v>
      </c>
      <c r="C57" s="71" t="s">
        <v>213</v>
      </c>
      <c r="D57" s="71">
        <v>4</v>
      </c>
      <c r="E57" s="71">
        <v>4</v>
      </c>
      <c r="F57" s="71">
        <v>36</v>
      </c>
      <c r="G57" s="35" t="s">
        <v>144</v>
      </c>
      <c r="H57" s="73">
        <f>'3.Assessment Tool'!F41</f>
        <v>0</v>
      </c>
      <c r="I57" s="145">
        <f>'3.Assessment Tool'!G41</f>
        <v>0</v>
      </c>
      <c r="J57" s="31"/>
      <c r="K57" s="184">
        <f t="shared" si="0"/>
        <v>1</v>
      </c>
      <c r="M57" s="198">
        <f t="shared" si="1"/>
        <v>0</v>
      </c>
    </row>
    <row r="58" spans="1:13" ht="43.2">
      <c r="A58" s="70" t="s">
        <v>19</v>
      </c>
      <c r="B58" s="70" t="s">
        <v>10</v>
      </c>
      <c r="C58" s="71" t="s">
        <v>213</v>
      </c>
      <c r="D58" s="71">
        <v>5</v>
      </c>
      <c r="E58" s="71">
        <v>4</v>
      </c>
      <c r="F58" s="71">
        <v>36</v>
      </c>
      <c r="G58" s="35" t="s">
        <v>155</v>
      </c>
      <c r="H58" s="73">
        <f>'3.Assessment Tool'!F42</f>
        <v>0</v>
      </c>
      <c r="I58" s="145">
        <f>'3.Assessment Tool'!G42</f>
        <v>0</v>
      </c>
      <c r="J58" s="31"/>
      <c r="K58" s="184">
        <f t="shared" si="0"/>
        <v>1</v>
      </c>
      <c r="M58" s="198">
        <f t="shared" si="1"/>
        <v>0</v>
      </c>
    </row>
    <row r="59" spans="1:13" ht="28.8">
      <c r="A59" s="70" t="s">
        <v>19</v>
      </c>
      <c r="B59" s="70" t="s">
        <v>10</v>
      </c>
      <c r="C59" s="71" t="s">
        <v>213</v>
      </c>
      <c r="D59" s="71">
        <v>6</v>
      </c>
      <c r="E59" s="71">
        <v>4</v>
      </c>
      <c r="F59" s="71">
        <v>36</v>
      </c>
      <c r="G59" s="35" t="s">
        <v>156</v>
      </c>
      <c r="H59" s="73">
        <f>'3.Assessment Tool'!F43</f>
        <v>0</v>
      </c>
      <c r="I59" s="145">
        <f>'3.Assessment Tool'!G43</f>
        <v>0</v>
      </c>
      <c r="J59" s="31"/>
      <c r="K59" s="184">
        <f t="shared" si="0"/>
        <v>1</v>
      </c>
      <c r="M59" s="198">
        <f t="shared" si="1"/>
        <v>0</v>
      </c>
    </row>
    <row r="60" spans="1:13" ht="57.6">
      <c r="A60" s="70" t="s">
        <v>15</v>
      </c>
      <c r="B60" s="70" t="s">
        <v>11</v>
      </c>
      <c r="C60" s="71" t="s">
        <v>213</v>
      </c>
      <c r="D60" s="71">
        <v>1</v>
      </c>
      <c r="E60" s="70">
        <v>7</v>
      </c>
      <c r="F60" s="71">
        <v>1</v>
      </c>
      <c r="G60" s="35" t="s">
        <v>311</v>
      </c>
      <c r="H60" s="73">
        <f>'3.Assessment Tool'!I2</f>
        <v>0</v>
      </c>
      <c r="I60" s="145" t="str">
        <f>'3.Assessment Tool'!J2</f>
        <v>Comments</v>
      </c>
      <c r="J60" s="31"/>
      <c r="K60" s="184">
        <f t="shared" si="0"/>
        <v>1</v>
      </c>
      <c r="M60" s="198">
        <f t="shared" si="1"/>
        <v>0</v>
      </c>
    </row>
    <row r="61" spans="1:13">
      <c r="A61" s="70" t="s">
        <v>15</v>
      </c>
      <c r="B61" s="70" t="s">
        <v>11</v>
      </c>
      <c r="C61" s="71" t="s">
        <v>213</v>
      </c>
      <c r="D61" s="71">
        <v>2</v>
      </c>
      <c r="E61" s="70">
        <v>7</v>
      </c>
      <c r="F61" s="71">
        <v>1</v>
      </c>
      <c r="G61" s="35" t="s">
        <v>46</v>
      </c>
      <c r="H61" s="73">
        <f>'3.Assessment Tool'!I3</f>
        <v>0</v>
      </c>
      <c r="I61" s="145">
        <f>'3.Assessment Tool'!J3</f>
        <v>0</v>
      </c>
      <c r="J61" s="31"/>
      <c r="K61" s="184">
        <f t="shared" si="0"/>
        <v>1</v>
      </c>
      <c r="M61" s="198">
        <f t="shared" si="1"/>
        <v>0</v>
      </c>
    </row>
    <row r="62" spans="1:13">
      <c r="A62" s="70" t="s">
        <v>15</v>
      </c>
      <c r="B62" s="70" t="s">
        <v>11</v>
      </c>
      <c r="C62" s="71" t="s">
        <v>213</v>
      </c>
      <c r="D62" s="71">
        <v>3</v>
      </c>
      <c r="E62" s="70">
        <v>7</v>
      </c>
      <c r="F62" s="71">
        <v>1</v>
      </c>
      <c r="G62" s="35" t="s">
        <v>48</v>
      </c>
      <c r="H62" s="73">
        <f>'3.Assessment Tool'!I4</f>
        <v>0</v>
      </c>
      <c r="I62" s="145">
        <f>'3.Assessment Tool'!J4</f>
        <v>0</v>
      </c>
      <c r="J62" s="31"/>
      <c r="K62" s="184">
        <f t="shared" si="0"/>
        <v>1</v>
      </c>
      <c r="M62" s="198">
        <f t="shared" si="1"/>
        <v>0</v>
      </c>
    </row>
    <row r="63" spans="1:13">
      <c r="A63" s="70" t="s">
        <v>15</v>
      </c>
      <c r="B63" s="70" t="s">
        <v>11</v>
      </c>
      <c r="C63" s="71" t="s">
        <v>213</v>
      </c>
      <c r="D63" s="71">
        <v>4</v>
      </c>
      <c r="E63" s="70">
        <v>7</v>
      </c>
      <c r="F63" s="71">
        <v>1</v>
      </c>
      <c r="G63" s="35" t="s">
        <v>101</v>
      </c>
      <c r="H63" s="73">
        <f>'3.Assessment Tool'!I5</f>
        <v>0</v>
      </c>
      <c r="I63" s="145">
        <f>'3.Assessment Tool'!J5</f>
        <v>0</v>
      </c>
      <c r="J63" s="31"/>
      <c r="K63" s="184">
        <f t="shared" si="0"/>
        <v>1</v>
      </c>
      <c r="M63" s="198">
        <f t="shared" si="1"/>
        <v>0</v>
      </c>
    </row>
    <row r="64" spans="1:13">
      <c r="A64" s="70" t="s">
        <v>15</v>
      </c>
      <c r="B64" s="70" t="s">
        <v>11</v>
      </c>
      <c r="C64" s="71" t="s">
        <v>213</v>
      </c>
      <c r="D64" s="71">
        <v>5</v>
      </c>
      <c r="E64" s="70">
        <v>7</v>
      </c>
      <c r="F64" s="71">
        <v>1</v>
      </c>
      <c r="G64" s="35" t="s">
        <v>81</v>
      </c>
      <c r="H64" s="73">
        <f>'3.Assessment Tool'!I6</f>
        <v>0</v>
      </c>
      <c r="I64" s="145">
        <f>'3.Assessment Tool'!J6</f>
        <v>0</v>
      </c>
      <c r="J64" s="31"/>
      <c r="K64" s="184">
        <f t="shared" si="0"/>
        <v>1</v>
      </c>
      <c r="M64" s="198">
        <f t="shared" si="1"/>
        <v>0</v>
      </c>
    </row>
    <row r="65" spans="1:13" ht="28.8">
      <c r="A65" s="70" t="s">
        <v>16</v>
      </c>
      <c r="B65" s="70" t="s">
        <v>11</v>
      </c>
      <c r="C65" s="71" t="s">
        <v>213</v>
      </c>
      <c r="D65" s="71">
        <v>1</v>
      </c>
      <c r="E65" s="70">
        <v>7</v>
      </c>
      <c r="F65" s="71">
        <v>8</v>
      </c>
      <c r="G65" s="35" t="s">
        <v>313</v>
      </c>
      <c r="H65" s="73">
        <f>'3.Assessment Tool'!I9</f>
        <v>0</v>
      </c>
      <c r="I65" s="145">
        <f>'3.Assessment Tool'!J9</f>
        <v>0</v>
      </c>
      <c r="J65" s="31"/>
      <c r="K65" s="184">
        <f t="shared" si="0"/>
        <v>1</v>
      </c>
      <c r="M65" s="198">
        <f t="shared" si="1"/>
        <v>0</v>
      </c>
    </row>
    <row r="66" spans="1:13" ht="28.8">
      <c r="A66" s="70" t="s">
        <v>16</v>
      </c>
      <c r="B66" s="70" t="s">
        <v>11</v>
      </c>
      <c r="C66" s="71" t="s">
        <v>213</v>
      </c>
      <c r="D66" s="71">
        <v>2</v>
      </c>
      <c r="E66" s="70">
        <v>7</v>
      </c>
      <c r="F66" s="71">
        <v>8</v>
      </c>
      <c r="G66" s="35" t="s">
        <v>193</v>
      </c>
      <c r="H66" s="73">
        <f>'3.Assessment Tool'!I10</f>
        <v>0</v>
      </c>
      <c r="I66" s="145">
        <f>'3.Assessment Tool'!J10</f>
        <v>0</v>
      </c>
      <c r="J66" s="31"/>
      <c r="K66" s="184">
        <f t="shared" si="0"/>
        <v>1</v>
      </c>
      <c r="M66" s="198">
        <f t="shared" si="1"/>
        <v>0</v>
      </c>
    </row>
    <row r="67" spans="1:13">
      <c r="A67" s="70" t="s">
        <v>16</v>
      </c>
      <c r="B67" s="70" t="s">
        <v>11</v>
      </c>
      <c r="C67" s="71" t="s">
        <v>213</v>
      </c>
      <c r="D67" s="71">
        <v>3</v>
      </c>
      <c r="E67" s="70">
        <v>7</v>
      </c>
      <c r="F67" s="71">
        <v>8</v>
      </c>
      <c r="G67" s="35" t="s">
        <v>92</v>
      </c>
      <c r="H67" s="73">
        <f>'3.Assessment Tool'!I11</f>
        <v>0</v>
      </c>
      <c r="I67" s="145">
        <f>'3.Assessment Tool'!J11</f>
        <v>0</v>
      </c>
      <c r="J67" s="31"/>
      <c r="K67" s="184">
        <f t="shared" si="0"/>
        <v>1</v>
      </c>
      <c r="M67" s="198">
        <f t="shared" si="1"/>
        <v>0</v>
      </c>
    </row>
    <row r="68" spans="1:13">
      <c r="A68" s="70" t="s">
        <v>16</v>
      </c>
      <c r="B68" s="70" t="s">
        <v>11</v>
      </c>
      <c r="C68" s="71" t="s">
        <v>213</v>
      </c>
      <c r="D68" s="71">
        <v>4</v>
      </c>
      <c r="E68" s="70">
        <v>7</v>
      </c>
      <c r="F68" s="71">
        <v>8</v>
      </c>
      <c r="G68" s="35" t="s">
        <v>93</v>
      </c>
      <c r="H68" s="73">
        <f>'3.Assessment Tool'!I12</f>
        <v>0</v>
      </c>
      <c r="I68" s="145">
        <f>'3.Assessment Tool'!J12</f>
        <v>0</v>
      </c>
      <c r="J68" s="31"/>
      <c r="K68" s="184">
        <f t="shared" ref="K68:K131" si="2">IF(H68&lt;&gt;"Yes",1,0)</f>
        <v>1</v>
      </c>
      <c r="M68" s="198">
        <f t="shared" ref="M68:M131" si="3">IF(H68="yes",1,0)</f>
        <v>0</v>
      </c>
    </row>
    <row r="69" spans="1:13">
      <c r="A69" s="70" t="s">
        <v>16</v>
      </c>
      <c r="B69" s="70" t="s">
        <v>11</v>
      </c>
      <c r="C69" s="71" t="s">
        <v>213</v>
      </c>
      <c r="D69" s="71">
        <v>5</v>
      </c>
      <c r="E69" s="70">
        <v>7</v>
      </c>
      <c r="F69" s="71">
        <v>8</v>
      </c>
      <c r="G69" s="35" t="s">
        <v>94</v>
      </c>
      <c r="H69" s="73">
        <f>'3.Assessment Tool'!I13</f>
        <v>0</v>
      </c>
      <c r="I69" s="145">
        <f>'3.Assessment Tool'!J13</f>
        <v>0</v>
      </c>
      <c r="J69" s="31"/>
      <c r="K69" s="184">
        <f t="shared" si="2"/>
        <v>1</v>
      </c>
      <c r="M69" s="198">
        <f t="shared" si="3"/>
        <v>0</v>
      </c>
    </row>
    <row r="70" spans="1:13">
      <c r="A70" s="70" t="s">
        <v>16</v>
      </c>
      <c r="B70" s="70" t="s">
        <v>11</v>
      </c>
      <c r="C70" s="71" t="s">
        <v>213</v>
      </c>
      <c r="D70" s="71">
        <v>6</v>
      </c>
      <c r="E70" s="70">
        <v>7</v>
      </c>
      <c r="F70" s="71">
        <v>8</v>
      </c>
      <c r="G70" s="35" t="s">
        <v>102</v>
      </c>
      <c r="H70" s="73">
        <f>'3.Assessment Tool'!I14</f>
        <v>0</v>
      </c>
      <c r="I70" s="145">
        <f>'3.Assessment Tool'!J14</f>
        <v>0</v>
      </c>
      <c r="J70" s="31"/>
      <c r="K70" s="184">
        <f t="shared" si="2"/>
        <v>1</v>
      </c>
      <c r="M70" s="198">
        <f t="shared" si="3"/>
        <v>0</v>
      </c>
    </row>
    <row r="71" spans="1:13">
      <c r="A71" s="70" t="s">
        <v>16</v>
      </c>
      <c r="B71" s="70" t="s">
        <v>11</v>
      </c>
      <c r="C71" s="71" t="s">
        <v>213</v>
      </c>
      <c r="D71" s="71">
        <v>7</v>
      </c>
      <c r="E71" s="70">
        <v>7</v>
      </c>
      <c r="F71" s="71">
        <v>8</v>
      </c>
      <c r="G71" s="35" t="s">
        <v>103</v>
      </c>
      <c r="H71" s="73">
        <f>'3.Assessment Tool'!I15</f>
        <v>0</v>
      </c>
      <c r="I71" s="145">
        <f>'3.Assessment Tool'!J15</f>
        <v>0</v>
      </c>
      <c r="J71" s="31"/>
      <c r="K71" s="184">
        <f t="shared" si="2"/>
        <v>1</v>
      </c>
      <c r="M71" s="198">
        <f t="shared" si="3"/>
        <v>0</v>
      </c>
    </row>
    <row r="72" spans="1:13">
      <c r="A72" s="70" t="s">
        <v>16</v>
      </c>
      <c r="B72" s="70" t="s">
        <v>11</v>
      </c>
      <c r="C72" s="71" t="s">
        <v>213</v>
      </c>
      <c r="D72" s="71">
        <v>8</v>
      </c>
      <c r="E72" s="70">
        <v>7</v>
      </c>
      <c r="F72" s="71">
        <v>8</v>
      </c>
      <c r="G72" s="35" t="s">
        <v>97</v>
      </c>
      <c r="H72" s="73">
        <f>'3.Assessment Tool'!I16</f>
        <v>0</v>
      </c>
      <c r="I72" s="145">
        <f>'3.Assessment Tool'!J16</f>
        <v>0</v>
      </c>
      <c r="J72" s="31"/>
      <c r="K72" s="184">
        <f t="shared" si="2"/>
        <v>1</v>
      </c>
      <c r="M72" s="198">
        <f t="shared" si="3"/>
        <v>0</v>
      </c>
    </row>
    <row r="73" spans="1:13" ht="43.2">
      <c r="A73" s="70" t="s">
        <v>17</v>
      </c>
      <c r="B73" s="70" t="s">
        <v>11</v>
      </c>
      <c r="C73" s="71" t="s">
        <v>213</v>
      </c>
      <c r="D73" s="71">
        <v>1</v>
      </c>
      <c r="E73" s="70">
        <v>7</v>
      </c>
      <c r="F73" s="71">
        <v>17</v>
      </c>
      <c r="G73" s="35" t="s">
        <v>315</v>
      </c>
      <c r="H73" s="73">
        <f>'3.Assessment Tool'!I18</f>
        <v>0</v>
      </c>
      <c r="I73" s="145">
        <f>'3.Assessment Tool'!J18</f>
        <v>0</v>
      </c>
      <c r="J73" s="31"/>
      <c r="K73" s="184">
        <f t="shared" si="2"/>
        <v>1</v>
      </c>
      <c r="M73" s="198">
        <f t="shared" si="3"/>
        <v>0</v>
      </c>
    </row>
    <row r="74" spans="1:13" ht="28.8">
      <c r="A74" s="70" t="s">
        <v>17</v>
      </c>
      <c r="B74" s="70" t="s">
        <v>11</v>
      </c>
      <c r="C74" s="71" t="s">
        <v>213</v>
      </c>
      <c r="D74" s="71">
        <v>2</v>
      </c>
      <c r="E74" s="70">
        <v>7</v>
      </c>
      <c r="F74" s="71">
        <v>17</v>
      </c>
      <c r="G74" s="35" t="s">
        <v>129</v>
      </c>
      <c r="H74" s="73">
        <f>'3.Assessment Tool'!I19</f>
        <v>0</v>
      </c>
      <c r="I74" s="145">
        <f>'3.Assessment Tool'!J19</f>
        <v>0</v>
      </c>
      <c r="J74" s="31"/>
      <c r="K74" s="184">
        <f t="shared" si="2"/>
        <v>1</v>
      </c>
      <c r="M74" s="198">
        <f t="shared" si="3"/>
        <v>0</v>
      </c>
    </row>
    <row r="75" spans="1:13" ht="28.8">
      <c r="A75" s="70" t="s">
        <v>17</v>
      </c>
      <c r="B75" s="70" t="s">
        <v>11</v>
      </c>
      <c r="C75" s="71" t="s">
        <v>213</v>
      </c>
      <c r="D75" s="71">
        <v>3</v>
      </c>
      <c r="E75" s="70">
        <v>7</v>
      </c>
      <c r="F75" s="71">
        <v>17</v>
      </c>
      <c r="G75" s="35" t="s">
        <v>95</v>
      </c>
      <c r="H75" s="73">
        <f>'3.Assessment Tool'!I20</f>
        <v>0</v>
      </c>
      <c r="I75" s="145">
        <f>'3.Assessment Tool'!J20</f>
        <v>0</v>
      </c>
      <c r="J75" s="31"/>
      <c r="K75" s="184">
        <f t="shared" si="2"/>
        <v>1</v>
      </c>
      <c r="M75" s="198">
        <f t="shared" si="3"/>
        <v>0</v>
      </c>
    </row>
    <row r="76" spans="1:13">
      <c r="A76" s="70" t="s">
        <v>17</v>
      </c>
      <c r="B76" s="70" t="s">
        <v>11</v>
      </c>
      <c r="C76" s="71" t="s">
        <v>213</v>
      </c>
      <c r="D76" s="71">
        <v>4</v>
      </c>
      <c r="E76" s="70">
        <v>7</v>
      </c>
      <c r="F76" s="71">
        <v>17</v>
      </c>
      <c r="G76" s="35" t="s">
        <v>4</v>
      </c>
      <c r="H76" s="73">
        <f>'3.Assessment Tool'!I21</f>
        <v>0</v>
      </c>
      <c r="I76" s="145">
        <f>'3.Assessment Tool'!J21</f>
        <v>0</v>
      </c>
      <c r="J76" s="31"/>
      <c r="K76" s="184">
        <f t="shared" si="2"/>
        <v>1</v>
      </c>
      <c r="M76" s="198">
        <f t="shared" si="3"/>
        <v>0</v>
      </c>
    </row>
    <row r="77" spans="1:13" ht="28.8">
      <c r="A77" s="70" t="s">
        <v>17</v>
      </c>
      <c r="B77" s="70" t="s">
        <v>11</v>
      </c>
      <c r="C77" s="71" t="s">
        <v>213</v>
      </c>
      <c r="D77" s="71">
        <v>5</v>
      </c>
      <c r="E77" s="70">
        <v>7</v>
      </c>
      <c r="F77" s="71">
        <v>17</v>
      </c>
      <c r="G77" s="35" t="s">
        <v>149</v>
      </c>
      <c r="H77" s="73">
        <f>'3.Assessment Tool'!I22</f>
        <v>0</v>
      </c>
      <c r="I77" s="145">
        <f>'3.Assessment Tool'!J22</f>
        <v>0</v>
      </c>
      <c r="J77" s="31"/>
      <c r="K77" s="184">
        <f t="shared" si="2"/>
        <v>1</v>
      </c>
      <c r="M77" s="198">
        <f t="shared" si="3"/>
        <v>0</v>
      </c>
    </row>
    <row r="78" spans="1:13" ht="43.2">
      <c r="A78" s="70" t="s">
        <v>18</v>
      </c>
      <c r="B78" s="70" t="s">
        <v>11</v>
      </c>
      <c r="C78" s="71" t="s">
        <v>213</v>
      </c>
      <c r="D78" s="71">
        <v>1</v>
      </c>
      <c r="E78" s="70">
        <v>7</v>
      </c>
      <c r="F78" s="71">
        <v>27</v>
      </c>
      <c r="G78" s="35" t="s">
        <v>194</v>
      </c>
      <c r="H78" s="73">
        <f>'3.Assessment Tool'!I28</f>
        <v>0</v>
      </c>
      <c r="I78" s="145">
        <f>'3.Assessment Tool'!J28</f>
        <v>0</v>
      </c>
      <c r="J78" s="31"/>
      <c r="K78" s="184">
        <f t="shared" si="2"/>
        <v>1</v>
      </c>
      <c r="M78" s="198">
        <f t="shared" si="3"/>
        <v>0</v>
      </c>
    </row>
    <row r="79" spans="1:13">
      <c r="A79" s="70" t="s">
        <v>18</v>
      </c>
      <c r="B79" s="70" t="s">
        <v>11</v>
      </c>
      <c r="C79" s="71" t="s">
        <v>213</v>
      </c>
      <c r="D79" s="71">
        <v>2</v>
      </c>
      <c r="E79" s="70">
        <v>7</v>
      </c>
      <c r="F79" s="71">
        <v>27</v>
      </c>
      <c r="G79" s="35" t="s">
        <v>195</v>
      </c>
      <c r="H79" s="73">
        <f>'3.Assessment Tool'!I29</f>
        <v>0</v>
      </c>
      <c r="I79" s="145">
        <f>'3.Assessment Tool'!J29</f>
        <v>0</v>
      </c>
      <c r="J79" s="31"/>
      <c r="K79" s="184">
        <f t="shared" si="2"/>
        <v>1</v>
      </c>
      <c r="M79" s="198">
        <f t="shared" si="3"/>
        <v>0</v>
      </c>
    </row>
    <row r="80" spans="1:13">
      <c r="A80" s="70" t="s">
        <v>18</v>
      </c>
      <c r="B80" s="70" t="s">
        <v>11</v>
      </c>
      <c r="C80" s="71" t="s">
        <v>213</v>
      </c>
      <c r="D80" s="71">
        <v>3</v>
      </c>
      <c r="E80" s="70">
        <v>7</v>
      </c>
      <c r="F80" s="71">
        <v>27</v>
      </c>
      <c r="G80" s="35" t="s">
        <v>62</v>
      </c>
      <c r="H80" s="73">
        <f>'3.Assessment Tool'!I30</f>
        <v>0</v>
      </c>
      <c r="I80" s="145">
        <f>'3.Assessment Tool'!J30</f>
        <v>0</v>
      </c>
      <c r="J80" s="31"/>
      <c r="K80" s="184">
        <f t="shared" si="2"/>
        <v>1</v>
      </c>
      <c r="M80" s="198">
        <f t="shared" si="3"/>
        <v>0</v>
      </c>
    </row>
    <row r="81" spans="1:13">
      <c r="A81" s="70" t="s">
        <v>18</v>
      </c>
      <c r="B81" s="70" t="s">
        <v>11</v>
      </c>
      <c r="C81" s="71" t="s">
        <v>213</v>
      </c>
      <c r="D81" s="71">
        <v>4</v>
      </c>
      <c r="E81" s="70">
        <v>7</v>
      </c>
      <c r="F81" s="71">
        <v>27</v>
      </c>
      <c r="G81" s="35" t="s">
        <v>150</v>
      </c>
      <c r="H81" s="73">
        <f>'3.Assessment Tool'!I31</f>
        <v>0</v>
      </c>
      <c r="I81" s="145">
        <f>'3.Assessment Tool'!J31</f>
        <v>0</v>
      </c>
      <c r="J81" s="31"/>
      <c r="K81" s="184">
        <f t="shared" si="2"/>
        <v>1</v>
      </c>
      <c r="M81" s="198">
        <f t="shared" si="3"/>
        <v>0</v>
      </c>
    </row>
    <row r="82" spans="1:13">
      <c r="A82" s="70" t="s">
        <v>18</v>
      </c>
      <c r="B82" s="70" t="s">
        <v>11</v>
      </c>
      <c r="C82" s="71" t="s">
        <v>213</v>
      </c>
      <c r="D82" s="71">
        <v>5</v>
      </c>
      <c r="E82" s="70">
        <v>7</v>
      </c>
      <c r="F82" s="71">
        <v>27</v>
      </c>
      <c r="G82" s="35" t="s">
        <v>196</v>
      </c>
      <c r="H82" s="73">
        <f>'3.Assessment Tool'!I32</f>
        <v>0</v>
      </c>
      <c r="I82" s="145">
        <f>'3.Assessment Tool'!J32</f>
        <v>0</v>
      </c>
      <c r="J82" s="31"/>
      <c r="K82" s="184">
        <f t="shared" si="2"/>
        <v>1</v>
      </c>
      <c r="M82" s="198">
        <f t="shared" si="3"/>
        <v>0</v>
      </c>
    </row>
    <row r="83" spans="1:13" ht="43.2">
      <c r="A83" s="70" t="s">
        <v>19</v>
      </c>
      <c r="B83" s="70" t="s">
        <v>11</v>
      </c>
      <c r="C83" s="71" t="s">
        <v>213</v>
      </c>
      <c r="D83" s="71">
        <v>1</v>
      </c>
      <c r="E83" s="70">
        <v>7</v>
      </c>
      <c r="F83" s="71">
        <v>36</v>
      </c>
      <c r="G83" s="35" t="s">
        <v>317</v>
      </c>
      <c r="H83" s="73">
        <f>'3.Assessment Tool'!I38</f>
        <v>0</v>
      </c>
      <c r="I83" s="145">
        <f>'3.Assessment Tool'!J38</f>
        <v>0</v>
      </c>
      <c r="J83" s="31"/>
      <c r="K83" s="184">
        <f t="shared" si="2"/>
        <v>1</v>
      </c>
      <c r="M83" s="198">
        <f t="shared" si="3"/>
        <v>0</v>
      </c>
    </row>
    <row r="84" spans="1:13" ht="43.2">
      <c r="A84" s="70" t="s">
        <v>19</v>
      </c>
      <c r="B84" s="70" t="s">
        <v>11</v>
      </c>
      <c r="C84" s="71" t="s">
        <v>213</v>
      </c>
      <c r="D84" s="71">
        <v>2</v>
      </c>
      <c r="E84" s="70">
        <v>7</v>
      </c>
      <c r="F84" s="71">
        <v>36</v>
      </c>
      <c r="G84" s="35" t="s">
        <v>130</v>
      </c>
      <c r="H84" s="73">
        <f>'3.Assessment Tool'!I39</f>
        <v>0</v>
      </c>
      <c r="I84" s="145">
        <f>'3.Assessment Tool'!J39</f>
        <v>0</v>
      </c>
      <c r="J84" s="31"/>
      <c r="K84" s="184">
        <f t="shared" si="2"/>
        <v>1</v>
      </c>
      <c r="M84" s="198">
        <f t="shared" si="3"/>
        <v>0</v>
      </c>
    </row>
    <row r="85" spans="1:13" ht="28.8">
      <c r="A85" s="70" t="s">
        <v>19</v>
      </c>
      <c r="B85" s="70" t="s">
        <v>11</v>
      </c>
      <c r="C85" s="71" t="s">
        <v>213</v>
      </c>
      <c r="D85" s="71">
        <v>3</v>
      </c>
      <c r="E85" s="70">
        <v>7</v>
      </c>
      <c r="F85" s="71">
        <v>36</v>
      </c>
      <c r="G85" s="35" t="s">
        <v>197</v>
      </c>
      <c r="H85" s="73">
        <f>'3.Assessment Tool'!I40</f>
        <v>0</v>
      </c>
      <c r="I85" s="145">
        <f>'3.Assessment Tool'!J40</f>
        <v>0</v>
      </c>
      <c r="J85" s="31"/>
      <c r="K85" s="184">
        <f t="shared" si="2"/>
        <v>1</v>
      </c>
      <c r="M85" s="198">
        <f t="shared" si="3"/>
        <v>0</v>
      </c>
    </row>
    <row r="86" spans="1:13" ht="28.8">
      <c r="A86" s="70" t="s">
        <v>15</v>
      </c>
      <c r="B86" s="70" t="s">
        <v>12</v>
      </c>
      <c r="C86" s="71" t="s">
        <v>213</v>
      </c>
      <c r="D86" s="71">
        <v>1</v>
      </c>
      <c r="E86" s="70">
        <v>10</v>
      </c>
      <c r="F86" s="71">
        <v>1</v>
      </c>
      <c r="G86" s="35" t="s">
        <v>319</v>
      </c>
      <c r="H86" s="73">
        <f>'3.Assessment Tool'!L2</f>
        <v>0</v>
      </c>
      <c r="I86" s="145" t="str">
        <f>'3.Assessment Tool'!M2</f>
        <v>Comments</v>
      </c>
      <c r="J86" s="31"/>
      <c r="K86" s="184">
        <f t="shared" si="2"/>
        <v>1</v>
      </c>
      <c r="M86" s="198">
        <f t="shared" si="3"/>
        <v>0</v>
      </c>
    </row>
    <row r="87" spans="1:13">
      <c r="A87" s="70" t="s">
        <v>15</v>
      </c>
      <c r="B87" s="70" t="s">
        <v>12</v>
      </c>
      <c r="C87" s="71" t="s">
        <v>213</v>
      </c>
      <c r="D87" s="71">
        <v>2</v>
      </c>
      <c r="E87" s="70">
        <v>10</v>
      </c>
      <c r="F87" s="71">
        <v>1</v>
      </c>
      <c r="G87" s="35" t="s">
        <v>198</v>
      </c>
      <c r="H87" s="73">
        <f>'3.Assessment Tool'!L3</f>
        <v>0</v>
      </c>
      <c r="I87" s="145">
        <f>'3.Assessment Tool'!M3</f>
        <v>0</v>
      </c>
      <c r="J87" s="31"/>
      <c r="K87" s="184">
        <f t="shared" si="2"/>
        <v>1</v>
      </c>
      <c r="M87" s="198">
        <f t="shared" si="3"/>
        <v>0</v>
      </c>
    </row>
    <row r="88" spans="1:13" ht="57.6">
      <c r="A88" s="70" t="s">
        <v>15</v>
      </c>
      <c r="B88" s="70" t="s">
        <v>12</v>
      </c>
      <c r="C88" s="71" t="s">
        <v>213</v>
      </c>
      <c r="D88" s="71">
        <v>3</v>
      </c>
      <c r="E88" s="70">
        <v>10</v>
      </c>
      <c r="F88" s="71">
        <v>1</v>
      </c>
      <c r="G88" s="35" t="s">
        <v>199</v>
      </c>
      <c r="H88" s="73">
        <f>'3.Assessment Tool'!L4</f>
        <v>0</v>
      </c>
      <c r="I88" s="145">
        <f>'3.Assessment Tool'!M4</f>
        <v>0</v>
      </c>
      <c r="J88" s="31"/>
      <c r="K88" s="184">
        <f t="shared" si="2"/>
        <v>1</v>
      </c>
      <c r="M88" s="198">
        <f t="shared" si="3"/>
        <v>0</v>
      </c>
    </row>
    <row r="89" spans="1:13" ht="28.8">
      <c r="A89" s="70" t="s">
        <v>15</v>
      </c>
      <c r="B89" s="70" t="s">
        <v>12</v>
      </c>
      <c r="C89" s="71" t="s">
        <v>213</v>
      </c>
      <c r="D89" s="71">
        <v>4</v>
      </c>
      <c r="E89" s="70">
        <v>10</v>
      </c>
      <c r="F89" s="71">
        <v>1</v>
      </c>
      <c r="G89" s="35" t="s">
        <v>178</v>
      </c>
      <c r="H89" s="73">
        <f>'3.Assessment Tool'!L5</f>
        <v>0</v>
      </c>
      <c r="I89" s="145">
        <f>'3.Assessment Tool'!M5</f>
        <v>0</v>
      </c>
      <c r="J89" s="31"/>
      <c r="K89" s="184">
        <f t="shared" si="2"/>
        <v>1</v>
      </c>
      <c r="M89" s="198">
        <f t="shared" si="3"/>
        <v>0</v>
      </c>
    </row>
    <row r="90" spans="1:13" ht="28.8">
      <c r="A90" s="70" t="s">
        <v>15</v>
      </c>
      <c r="B90" s="70" t="s">
        <v>12</v>
      </c>
      <c r="C90" s="71" t="s">
        <v>213</v>
      </c>
      <c r="D90" s="71">
        <v>5</v>
      </c>
      <c r="E90" s="70">
        <v>10</v>
      </c>
      <c r="F90" s="71">
        <v>1</v>
      </c>
      <c r="G90" s="35" t="s">
        <v>200</v>
      </c>
      <c r="H90" s="73">
        <f>'3.Assessment Tool'!L6</f>
        <v>0</v>
      </c>
      <c r="I90" s="145">
        <f>'3.Assessment Tool'!M6</f>
        <v>0</v>
      </c>
      <c r="J90" s="31"/>
      <c r="K90" s="184">
        <f t="shared" si="2"/>
        <v>1</v>
      </c>
      <c r="M90" s="198">
        <f t="shared" si="3"/>
        <v>0</v>
      </c>
    </row>
    <row r="91" spans="1:13" ht="43.2">
      <c r="A91" s="70" t="s">
        <v>16</v>
      </c>
      <c r="B91" s="70" t="s">
        <v>12</v>
      </c>
      <c r="C91" s="71" t="s">
        <v>213</v>
      </c>
      <c r="D91" s="71">
        <v>1</v>
      </c>
      <c r="E91" s="70">
        <v>10</v>
      </c>
      <c r="F91" s="71">
        <v>8</v>
      </c>
      <c r="G91" s="35" t="s">
        <v>321</v>
      </c>
      <c r="H91" s="73">
        <f>'3.Assessment Tool'!L9</f>
        <v>0</v>
      </c>
      <c r="I91" s="145">
        <f>'3.Assessment Tool'!M9</f>
        <v>0</v>
      </c>
      <c r="J91" s="31"/>
      <c r="K91" s="184">
        <f t="shared" si="2"/>
        <v>1</v>
      </c>
      <c r="M91" s="198">
        <f t="shared" si="3"/>
        <v>0</v>
      </c>
    </row>
    <row r="92" spans="1:13">
      <c r="A92" s="70" t="s">
        <v>16</v>
      </c>
      <c r="B92" s="70" t="s">
        <v>12</v>
      </c>
      <c r="C92" s="71" t="s">
        <v>213</v>
      </c>
      <c r="D92" s="71">
        <v>2</v>
      </c>
      <c r="E92" s="70">
        <v>10</v>
      </c>
      <c r="F92" s="71">
        <v>8</v>
      </c>
      <c r="G92" s="35" t="s">
        <v>51</v>
      </c>
      <c r="H92" s="73">
        <f>'3.Assessment Tool'!L10</f>
        <v>0</v>
      </c>
      <c r="I92" s="145">
        <f>'3.Assessment Tool'!M10</f>
        <v>0</v>
      </c>
      <c r="J92" s="31"/>
      <c r="K92" s="184">
        <f t="shared" si="2"/>
        <v>1</v>
      </c>
      <c r="M92" s="198">
        <f t="shared" si="3"/>
        <v>0</v>
      </c>
    </row>
    <row r="93" spans="1:13" ht="28.8">
      <c r="A93" s="70" t="s">
        <v>16</v>
      </c>
      <c r="B93" s="70" t="s">
        <v>12</v>
      </c>
      <c r="C93" s="71" t="s">
        <v>213</v>
      </c>
      <c r="D93" s="71">
        <v>3</v>
      </c>
      <c r="E93" s="70">
        <v>10</v>
      </c>
      <c r="F93" s="71">
        <v>8</v>
      </c>
      <c r="G93" s="35" t="s">
        <v>134</v>
      </c>
      <c r="H93" s="73">
        <f>'3.Assessment Tool'!L11</f>
        <v>0</v>
      </c>
      <c r="I93" s="145">
        <f>'3.Assessment Tool'!M11</f>
        <v>0</v>
      </c>
      <c r="J93" s="31"/>
      <c r="K93" s="184">
        <f t="shared" si="2"/>
        <v>1</v>
      </c>
      <c r="M93" s="198">
        <f t="shared" si="3"/>
        <v>0</v>
      </c>
    </row>
    <row r="94" spans="1:13">
      <c r="A94" s="70" t="s">
        <v>16</v>
      </c>
      <c r="B94" s="70" t="s">
        <v>12</v>
      </c>
      <c r="C94" s="71" t="s">
        <v>213</v>
      </c>
      <c r="D94" s="71">
        <v>4</v>
      </c>
      <c r="E94" s="70">
        <v>10</v>
      </c>
      <c r="F94" s="71">
        <v>8</v>
      </c>
      <c r="G94" s="35" t="s">
        <v>5</v>
      </c>
      <c r="H94" s="73">
        <f>'3.Assessment Tool'!L12</f>
        <v>0</v>
      </c>
      <c r="I94" s="145">
        <f>'3.Assessment Tool'!M12</f>
        <v>0</v>
      </c>
      <c r="J94" s="31"/>
      <c r="K94" s="184">
        <f t="shared" si="2"/>
        <v>1</v>
      </c>
      <c r="M94" s="198">
        <f t="shared" si="3"/>
        <v>0</v>
      </c>
    </row>
    <row r="95" spans="1:13">
      <c r="A95" s="70" t="s">
        <v>16</v>
      </c>
      <c r="B95" s="70" t="s">
        <v>12</v>
      </c>
      <c r="C95" s="71" t="s">
        <v>213</v>
      </c>
      <c r="D95" s="71">
        <v>5</v>
      </c>
      <c r="E95" s="70">
        <v>10</v>
      </c>
      <c r="F95" s="71">
        <v>8</v>
      </c>
      <c r="G95" s="35" t="s">
        <v>201</v>
      </c>
      <c r="H95" s="73">
        <f>'3.Assessment Tool'!L13</f>
        <v>0</v>
      </c>
      <c r="I95" s="145">
        <f>'3.Assessment Tool'!M13</f>
        <v>0</v>
      </c>
      <c r="J95" s="31"/>
      <c r="K95" s="184">
        <f t="shared" si="2"/>
        <v>1</v>
      </c>
      <c r="M95" s="198">
        <f t="shared" si="3"/>
        <v>0</v>
      </c>
    </row>
    <row r="96" spans="1:13" ht="43.2">
      <c r="A96" s="70" t="s">
        <v>17</v>
      </c>
      <c r="B96" s="70" t="s">
        <v>12</v>
      </c>
      <c r="C96" s="71" t="s">
        <v>213</v>
      </c>
      <c r="D96" s="71">
        <v>1</v>
      </c>
      <c r="E96" s="70">
        <v>10</v>
      </c>
      <c r="F96" s="71">
        <v>17</v>
      </c>
      <c r="G96" s="35" t="s">
        <v>323</v>
      </c>
      <c r="H96" s="73">
        <f>'3.Assessment Tool'!L18</f>
        <v>0</v>
      </c>
      <c r="I96" s="145">
        <f>'3.Assessment Tool'!P9</f>
        <v>0</v>
      </c>
      <c r="J96" s="31"/>
      <c r="K96" s="184">
        <f t="shared" si="2"/>
        <v>1</v>
      </c>
      <c r="M96" s="198">
        <f t="shared" si="3"/>
        <v>0</v>
      </c>
    </row>
    <row r="97" spans="1:13">
      <c r="A97" s="70" t="s">
        <v>17</v>
      </c>
      <c r="B97" s="70" t="s">
        <v>12</v>
      </c>
      <c r="C97" s="71" t="s">
        <v>213</v>
      </c>
      <c r="D97" s="71">
        <v>2</v>
      </c>
      <c r="E97" s="70">
        <v>10</v>
      </c>
      <c r="F97" s="71">
        <v>17</v>
      </c>
      <c r="G97" s="35" t="s">
        <v>57</v>
      </c>
      <c r="H97" s="73">
        <f>'3.Assessment Tool'!L19</f>
        <v>0</v>
      </c>
      <c r="I97" s="145">
        <f>'3.Assessment Tool'!P10</f>
        <v>0</v>
      </c>
      <c r="J97" s="31"/>
      <c r="K97" s="184">
        <f t="shared" si="2"/>
        <v>1</v>
      </c>
      <c r="M97" s="198">
        <f t="shared" si="3"/>
        <v>0</v>
      </c>
    </row>
    <row r="98" spans="1:13" ht="28.8">
      <c r="A98" s="70" t="s">
        <v>17</v>
      </c>
      <c r="B98" s="70" t="s">
        <v>12</v>
      </c>
      <c r="C98" s="71" t="s">
        <v>213</v>
      </c>
      <c r="D98" s="71">
        <v>3</v>
      </c>
      <c r="E98" s="70">
        <v>10</v>
      </c>
      <c r="F98" s="71">
        <v>17</v>
      </c>
      <c r="G98" s="35" t="s">
        <v>113</v>
      </c>
      <c r="H98" s="73">
        <f>'3.Assessment Tool'!L20</f>
        <v>0</v>
      </c>
      <c r="I98" s="145">
        <f>'3.Assessment Tool'!P11</f>
        <v>0</v>
      </c>
      <c r="J98" s="31"/>
      <c r="K98" s="184">
        <f t="shared" si="2"/>
        <v>1</v>
      </c>
      <c r="M98" s="198">
        <f t="shared" si="3"/>
        <v>0</v>
      </c>
    </row>
    <row r="99" spans="1:13">
      <c r="A99" s="70" t="s">
        <v>17</v>
      </c>
      <c r="B99" s="70" t="s">
        <v>12</v>
      </c>
      <c r="C99" s="71" t="s">
        <v>213</v>
      </c>
      <c r="D99" s="71">
        <v>4</v>
      </c>
      <c r="E99" s="70">
        <v>10</v>
      </c>
      <c r="F99" s="71">
        <v>17</v>
      </c>
      <c r="G99" s="35" t="s">
        <v>114</v>
      </c>
      <c r="H99" s="73">
        <f>'3.Assessment Tool'!L21</f>
        <v>0</v>
      </c>
      <c r="I99" s="145">
        <f>'3.Assessment Tool'!P12</f>
        <v>0</v>
      </c>
      <c r="J99" s="31"/>
      <c r="K99" s="184">
        <f t="shared" si="2"/>
        <v>1</v>
      </c>
      <c r="M99" s="198">
        <f t="shared" si="3"/>
        <v>0</v>
      </c>
    </row>
    <row r="100" spans="1:13">
      <c r="A100" s="70" t="s">
        <v>17</v>
      </c>
      <c r="B100" s="70" t="s">
        <v>12</v>
      </c>
      <c r="C100" s="71" t="s">
        <v>213</v>
      </c>
      <c r="D100" s="71">
        <v>5</v>
      </c>
      <c r="E100" s="70">
        <v>10</v>
      </c>
      <c r="F100" s="71">
        <v>17</v>
      </c>
      <c r="G100" s="35" t="s">
        <v>115</v>
      </c>
      <c r="H100" s="73">
        <f>'3.Assessment Tool'!L22</f>
        <v>0</v>
      </c>
      <c r="I100" s="145">
        <f>'3.Assessment Tool'!P13</f>
        <v>0</v>
      </c>
      <c r="J100" s="31"/>
      <c r="K100" s="184">
        <f t="shared" si="2"/>
        <v>1</v>
      </c>
      <c r="M100" s="198">
        <f t="shared" si="3"/>
        <v>0</v>
      </c>
    </row>
    <row r="101" spans="1:13">
      <c r="A101" s="70" t="s">
        <v>17</v>
      </c>
      <c r="B101" s="70" t="s">
        <v>12</v>
      </c>
      <c r="C101" s="71" t="s">
        <v>213</v>
      </c>
      <c r="D101" s="71">
        <v>6</v>
      </c>
      <c r="E101" s="70">
        <v>10</v>
      </c>
      <c r="F101" s="71">
        <v>17</v>
      </c>
      <c r="G101" s="35" t="s">
        <v>72</v>
      </c>
      <c r="H101" s="73">
        <f>'3.Assessment Tool'!L23</f>
        <v>0</v>
      </c>
      <c r="I101" s="145">
        <f>'3.Assessment Tool'!P14</f>
        <v>0</v>
      </c>
      <c r="J101" s="31"/>
      <c r="K101" s="184">
        <f t="shared" si="2"/>
        <v>1</v>
      </c>
      <c r="M101" s="198">
        <f t="shared" si="3"/>
        <v>0</v>
      </c>
    </row>
    <row r="102" spans="1:13" ht="28.8">
      <c r="A102" s="70" t="s">
        <v>18</v>
      </c>
      <c r="B102" s="70" t="s">
        <v>12</v>
      </c>
      <c r="C102" s="71" t="s">
        <v>213</v>
      </c>
      <c r="D102" s="71">
        <v>1</v>
      </c>
      <c r="E102" s="70">
        <v>10</v>
      </c>
      <c r="F102" s="71">
        <v>27</v>
      </c>
      <c r="G102" s="35" t="s">
        <v>325</v>
      </c>
      <c r="H102" s="73">
        <f>'3.Assessment Tool'!L28</f>
        <v>0</v>
      </c>
      <c r="I102" s="145">
        <f t="shared" ref="I102:I131" ca="1" si="4">INDIRECT(ADDRESS($F102+$D102,3+$E102,,TRUE,$C102))</f>
        <v>0</v>
      </c>
      <c r="J102" s="31"/>
      <c r="K102" s="184">
        <f t="shared" si="2"/>
        <v>1</v>
      </c>
      <c r="M102" s="198">
        <f t="shared" si="3"/>
        <v>0</v>
      </c>
    </row>
    <row r="103" spans="1:13" ht="28.8">
      <c r="A103" s="70" t="s">
        <v>18</v>
      </c>
      <c r="B103" s="70" t="s">
        <v>12</v>
      </c>
      <c r="C103" s="71" t="s">
        <v>213</v>
      </c>
      <c r="D103" s="71">
        <v>2</v>
      </c>
      <c r="E103" s="70">
        <v>10</v>
      </c>
      <c r="F103" s="71">
        <v>27</v>
      </c>
      <c r="G103" s="35" t="s">
        <v>116</v>
      </c>
      <c r="H103" s="73">
        <f>'3.Assessment Tool'!L29</f>
        <v>0</v>
      </c>
      <c r="I103" s="145">
        <f t="shared" ca="1" si="4"/>
        <v>0</v>
      </c>
      <c r="J103" s="31"/>
      <c r="K103" s="184">
        <f t="shared" si="2"/>
        <v>1</v>
      </c>
      <c r="M103" s="198">
        <f t="shared" si="3"/>
        <v>0</v>
      </c>
    </row>
    <row r="104" spans="1:13" ht="28.8">
      <c r="A104" s="70" t="s">
        <v>18</v>
      </c>
      <c r="B104" s="70" t="s">
        <v>12</v>
      </c>
      <c r="C104" s="71" t="s">
        <v>213</v>
      </c>
      <c r="D104" s="71">
        <v>3</v>
      </c>
      <c r="E104" s="70">
        <v>10</v>
      </c>
      <c r="F104" s="71">
        <v>27</v>
      </c>
      <c r="G104" s="35" t="s">
        <v>151</v>
      </c>
      <c r="H104" s="73">
        <f>'3.Assessment Tool'!L30</f>
        <v>0</v>
      </c>
      <c r="I104" s="145">
        <f t="shared" ca="1" si="4"/>
        <v>0</v>
      </c>
      <c r="J104" s="31"/>
      <c r="K104" s="184">
        <f t="shared" si="2"/>
        <v>1</v>
      </c>
      <c r="M104" s="198">
        <f t="shared" si="3"/>
        <v>0</v>
      </c>
    </row>
    <row r="105" spans="1:13">
      <c r="A105" s="70" t="s">
        <v>18</v>
      </c>
      <c r="B105" s="70" t="s">
        <v>12</v>
      </c>
      <c r="C105" s="71" t="s">
        <v>213</v>
      </c>
      <c r="D105" s="71">
        <v>4</v>
      </c>
      <c r="E105" s="70">
        <v>10</v>
      </c>
      <c r="F105" s="71">
        <v>27</v>
      </c>
      <c r="G105" s="35" t="s">
        <v>117</v>
      </c>
      <c r="H105" s="73">
        <f>'3.Assessment Tool'!L31</f>
        <v>0</v>
      </c>
      <c r="I105" s="145">
        <f t="shared" ca="1" si="4"/>
        <v>0</v>
      </c>
      <c r="J105" s="31"/>
      <c r="K105" s="184">
        <f t="shared" si="2"/>
        <v>1</v>
      </c>
      <c r="M105" s="198">
        <f t="shared" si="3"/>
        <v>0</v>
      </c>
    </row>
    <row r="106" spans="1:13">
      <c r="A106" s="70" t="s">
        <v>18</v>
      </c>
      <c r="B106" s="70" t="s">
        <v>12</v>
      </c>
      <c r="C106" s="71" t="s">
        <v>213</v>
      </c>
      <c r="D106" s="71">
        <v>5</v>
      </c>
      <c r="E106" s="70">
        <v>10</v>
      </c>
      <c r="F106" s="71">
        <v>27</v>
      </c>
      <c r="G106" s="35" t="s">
        <v>119</v>
      </c>
      <c r="H106" s="73">
        <f>'3.Assessment Tool'!L32</f>
        <v>0</v>
      </c>
      <c r="I106" s="145">
        <f t="shared" ca="1" si="4"/>
        <v>0</v>
      </c>
      <c r="J106" s="31"/>
      <c r="K106" s="184">
        <f t="shared" si="2"/>
        <v>1</v>
      </c>
      <c r="M106" s="198">
        <f t="shared" si="3"/>
        <v>0</v>
      </c>
    </row>
    <row r="107" spans="1:13" ht="43.2">
      <c r="A107" s="70" t="s">
        <v>19</v>
      </c>
      <c r="B107" s="70" t="s">
        <v>12</v>
      </c>
      <c r="C107" s="71" t="s">
        <v>213</v>
      </c>
      <c r="D107" s="71">
        <v>1</v>
      </c>
      <c r="E107" s="70">
        <v>10</v>
      </c>
      <c r="F107" s="71">
        <v>36</v>
      </c>
      <c r="G107" s="35" t="s">
        <v>326</v>
      </c>
      <c r="H107" s="73">
        <f>'3.Assessment Tool'!L38</f>
        <v>0</v>
      </c>
      <c r="I107" s="145">
        <f t="shared" ca="1" si="4"/>
        <v>0</v>
      </c>
      <c r="J107" s="31"/>
      <c r="K107" s="184">
        <f t="shared" si="2"/>
        <v>1</v>
      </c>
      <c r="M107" s="198">
        <f t="shared" si="3"/>
        <v>0</v>
      </c>
    </row>
    <row r="108" spans="1:13" ht="57.6">
      <c r="A108" s="70" t="s">
        <v>19</v>
      </c>
      <c r="B108" s="70" t="s">
        <v>12</v>
      </c>
      <c r="C108" s="71" t="s">
        <v>213</v>
      </c>
      <c r="D108" s="71">
        <v>2</v>
      </c>
      <c r="E108" s="70">
        <v>10</v>
      </c>
      <c r="F108" s="71">
        <v>36</v>
      </c>
      <c r="G108" s="35" t="s">
        <v>74</v>
      </c>
      <c r="H108" s="73">
        <f>'3.Assessment Tool'!L39</f>
        <v>0</v>
      </c>
      <c r="I108" s="145">
        <f t="shared" ca="1" si="4"/>
        <v>0</v>
      </c>
      <c r="J108" s="31"/>
      <c r="K108" s="184">
        <f t="shared" si="2"/>
        <v>1</v>
      </c>
      <c r="M108" s="198">
        <f t="shared" si="3"/>
        <v>0</v>
      </c>
    </row>
    <row r="109" spans="1:13" ht="28.8">
      <c r="A109" s="70" t="s">
        <v>19</v>
      </c>
      <c r="B109" s="70" t="s">
        <v>12</v>
      </c>
      <c r="C109" s="71" t="s">
        <v>213</v>
      </c>
      <c r="D109" s="71">
        <v>3</v>
      </c>
      <c r="E109" s="70">
        <v>10</v>
      </c>
      <c r="F109" s="71">
        <v>36</v>
      </c>
      <c r="G109" s="35" t="s">
        <v>329</v>
      </c>
      <c r="H109" s="73">
        <f>'3.Assessment Tool'!L40</f>
        <v>0</v>
      </c>
      <c r="I109" s="145">
        <f t="shared" ca="1" si="4"/>
        <v>0</v>
      </c>
      <c r="J109" s="31"/>
      <c r="K109" s="184">
        <f t="shared" si="2"/>
        <v>1</v>
      </c>
      <c r="M109" s="198">
        <f t="shared" si="3"/>
        <v>0</v>
      </c>
    </row>
    <row r="110" spans="1:13">
      <c r="A110" s="70" t="s">
        <v>19</v>
      </c>
      <c r="B110" s="70" t="s">
        <v>12</v>
      </c>
      <c r="C110" s="71" t="s">
        <v>213</v>
      </c>
      <c r="D110" s="71">
        <v>4</v>
      </c>
      <c r="E110" s="70">
        <v>10</v>
      </c>
      <c r="F110" s="71">
        <v>36</v>
      </c>
      <c r="G110" s="35" t="s">
        <v>120</v>
      </c>
      <c r="H110" s="73">
        <f>'3.Assessment Tool'!L41</f>
        <v>0</v>
      </c>
      <c r="I110" s="145">
        <f t="shared" ca="1" si="4"/>
        <v>0</v>
      </c>
      <c r="J110" s="31"/>
      <c r="K110" s="184">
        <f t="shared" si="2"/>
        <v>1</v>
      </c>
      <c r="M110" s="198">
        <f t="shared" si="3"/>
        <v>0</v>
      </c>
    </row>
    <row r="111" spans="1:13">
      <c r="A111" s="70" t="s">
        <v>19</v>
      </c>
      <c r="B111" s="70" t="s">
        <v>12</v>
      </c>
      <c r="C111" s="71" t="s">
        <v>213</v>
      </c>
      <c r="D111" s="71">
        <v>5</v>
      </c>
      <c r="E111" s="70">
        <v>10</v>
      </c>
      <c r="F111" s="71">
        <v>36</v>
      </c>
      <c r="G111" s="35" t="s">
        <v>66</v>
      </c>
      <c r="H111" s="73">
        <f>'3.Assessment Tool'!L42</f>
        <v>0</v>
      </c>
      <c r="I111" s="145">
        <f t="shared" ca="1" si="4"/>
        <v>0</v>
      </c>
      <c r="J111" s="31"/>
      <c r="K111" s="184">
        <f t="shared" si="2"/>
        <v>1</v>
      </c>
      <c r="M111" s="198">
        <f t="shared" si="3"/>
        <v>0</v>
      </c>
    </row>
    <row r="112" spans="1:13" ht="28.8">
      <c r="A112" s="70" t="s">
        <v>15</v>
      </c>
      <c r="B112" s="70" t="s">
        <v>13</v>
      </c>
      <c r="C112" s="71" t="s">
        <v>213</v>
      </c>
      <c r="D112" s="70">
        <v>1</v>
      </c>
      <c r="E112" s="70">
        <v>13</v>
      </c>
      <c r="F112" s="71">
        <v>1</v>
      </c>
      <c r="G112" s="35" t="s">
        <v>331</v>
      </c>
      <c r="H112" s="73">
        <f>'3.Assessment Tool'!O2</f>
        <v>0</v>
      </c>
      <c r="I112" s="145" t="str">
        <f t="shared" ca="1" si="4"/>
        <v>Comments</v>
      </c>
      <c r="J112" s="31"/>
      <c r="K112" s="184">
        <f t="shared" si="2"/>
        <v>1</v>
      </c>
      <c r="M112" s="198">
        <f t="shared" si="3"/>
        <v>0</v>
      </c>
    </row>
    <row r="113" spans="1:13">
      <c r="A113" s="70" t="s">
        <v>15</v>
      </c>
      <c r="B113" s="70" t="s">
        <v>13</v>
      </c>
      <c r="C113" s="71" t="s">
        <v>213</v>
      </c>
      <c r="D113" s="70">
        <v>2</v>
      </c>
      <c r="E113" s="70">
        <v>13</v>
      </c>
      <c r="F113" s="71">
        <v>1</v>
      </c>
      <c r="G113" s="35" t="s">
        <v>107</v>
      </c>
      <c r="H113" s="73">
        <f>'3.Assessment Tool'!O3</f>
        <v>0</v>
      </c>
      <c r="I113" s="145">
        <f t="shared" ca="1" si="4"/>
        <v>0</v>
      </c>
      <c r="J113" s="31"/>
      <c r="K113" s="184">
        <f t="shared" si="2"/>
        <v>1</v>
      </c>
      <c r="M113" s="198">
        <f t="shared" si="3"/>
        <v>0</v>
      </c>
    </row>
    <row r="114" spans="1:13">
      <c r="A114" s="70" t="s">
        <v>15</v>
      </c>
      <c r="B114" s="70" t="s">
        <v>13</v>
      </c>
      <c r="C114" s="71" t="s">
        <v>213</v>
      </c>
      <c r="D114" s="70">
        <v>3</v>
      </c>
      <c r="E114" s="70">
        <v>13</v>
      </c>
      <c r="F114" s="71">
        <v>1</v>
      </c>
      <c r="G114" s="35" t="s">
        <v>47</v>
      </c>
      <c r="H114" s="73">
        <f>'3.Assessment Tool'!O4</f>
        <v>0</v>
      </c>
      <c r="I114" s="145">
        <f t="shared" ca="1" si="4"/>
        <v>0</v>
      </c>
      <c r="J114" s="31"/>
      <c r="K114" s="184">
        <f t="shared" si="2"/>
        <v>1</v>
      </c>
      <c r="M114" s="198">
        <f t="shared" si="3"/>
        <v>0</v>
      </c>
    </row>
    <row r="115" spans="1:13">
      <c r="A115" s="70" t="s">
        <v>15</v>
      </c>
      <c r="B115" s="70" t="s">
        <v>13</v>
      </c>
      <c r="C115" s="71" t="s">
        <v>213</v>
      </c>
      <c r="D115" s="70">
        <v>4</v>
      </c>
      <c r="E115" s="70">
        <v>13</v>
      </c>
      <c r="F115" s="71">
        <v>1</v>
      </c>
      <c r="G115" s="35" t="s">
        <v>179</v>
      </c>
      <c r="H115" s="73">
        <f>'3.Assessment Tool'!O5</f>
        <v>0</v>
      </c>
      <c r="I115" s="145">
        <f t="shared" ca="1" si="4"/>
        <v>0</v>
      </c>
      <c r="J115" s="31"/>
      <c r="K115" s="184">
        <f t="shared" si="2"/>
        <v>1</v>
      </c>
      <c r="M115" s="198">
        <f t="shared" si="3"/>
        <v>0</v>
      </c>
    </row>
    <row r="116" spans="1:13" ht="57.6">
      <c r="A116" s="70" t="s">
        <v>15</v>
      </c>
      <c r="B116" s="70" t="s">
        <v>13</v>
      </c>
      <c r="C116" s="71" t="s">
        <v>213</v>
      </c>
      <c r="D116" s="70">
        <v>5</v>
      </c>
      <c r="E116" s="70">
        <v>13</v>
      </c>
      <c r="F116" s="71">
        <v>1</v>
      </c>
      <c r="G116" s="35" t="s">
        <v>332</v>
      </c>
      <c r="H116" s="73">
        <f>'3.Assessment Tool'!O6</f>
        <v>0</v>
      </c>
      <c r="I116" s="145">
        <f t="shared" ca="1" si="4"/>
        <v>0</v>
      </c>
      <c r="J116" s="31"/>
      <c r="K116" s="184">
        <f t="shared" si="2"/>
        <v>1</v>
      </c>
      <c r="M116" s="198">
        <f t="shared" si="3"/>
        <v>0</v>
      </c>
    </row>
    <row r="117" spans="1:13">
      <c r="A117" s="70" t="s">
        <v>15</v>
      </c>
      <c r="B117" s="70" t="s">
        <v>13</v>
      </c>
      <c r="C117" s="71" t="s">
        <v>213</v>
      </c>
      <c r="D117" s="70">
        <v>6</v>
      </c>
      <c r="E117" s="70">
        <v>13</v>
      </c>
      <c r="F117" s="71">
        <v>1</v>
      </c>
      <c r="G117" s="35" t="s">
        <v>121</v>
      </c>
      <c r="H117" s="73">
        <f>'3.Assessment Tool'!O7</f>
        <v>0</v>
      </c>
      <c r="I117" s="145">
        <f t="shared" ca="1" si="4"/>
        <v>0</v>
      </c>
      <c r="J117" s="31"/>
      <c r="K117" s="184">
        <f t="shared" si="2"/>
        <v>1</v>
      </c>
      <c r="M117" s="198">
        <f t="shared" si="3"/>
        <v>0</v>
      </c>
    </row>
    <row r="118" spans="1:13" ht="28.8">
      <c r="A118" s="70" t="s">
        <v>16</v>
      </c>
      <c r="B118" s="70" t="s">
        <v>13</v>
      </c>
      <c r="C118" s="71" t="s">
        <v>213</v>
      </c>
      <c r="D118" s="70">
        <v>1</v>
      </c>
      <c r="E118" s="70">
        <v>13</v>
      </c>
      <c r="F118" s="71">
        <v>8</v>
      </c>
      <c r="G118" s="35" t="s">
        <v>334</v>
      </c>
      <c r="H118" s="73">
        <f>'3.Assessment Tool'!O9</f>
        <v>0</v>
      </c>
      <c r="I118" s="145">
        <f t="shared" ca="1" si="4"/>
        <v>0</v>
      </c>
      <c r="J118" s="31"/>
      <c r="K118" s="184">
        <f t="shared" si="2"/>
        <v>1</v>
      </c>
      <c r="M118" s="198">
        <f t="shared" si="3"/>
        <v>0</v>
      </c>
    </row>
    <row r="119" spans="1:13">
      <c r="A119" s="70" t="s">
        <v>16</v>
      </c>
      <c r="B119" s="70" t="s">
        <v>13</v>
      </c>
      <c r="C119" s="71" t="s">
        <v>213</v>
      </c>
      <c r="D119" s="70">
        <v>2</v>
      </c>
      <c r="E119" s="70">
        <v>13</v>
      </c>
      <c r="F119" s="71">
        <v>8</v>
      </c>
      <c r="G119" s="35" t="s">
        <v>172</v>
      </c>
      <c r="H119" s="73">
        <f>'3.Assessment Tool'!O10</f>
        <v>0</v>
      </c>
      <c r="I119" s="145">
        <f t="shared" ca="1" si="4"/>
        <v>0</v>
      </c>
      <c r="J119" s="31"/>
      <c r="K119" s="184">
        <f t="shared" si="2"/>
        <v>1</v>
      </c>
      <c r="M119" s="198">
        <f t="shared" si="3"/>
        <v>0</v>
      </c>
    </row>
    <row r="120" spans="1:13" ht="28.8">
      <c r="A120" s="70" t="s">
        <v>16</v>
      </c>
      <c r="B120" s="70" t="s">
        <v>13</v>
      </c>
      <c r="C120" s="71" t="s">
        <v>213</v>
      </c>
      <c r="D120" s="70">
        <v>3</v>
      </c>
      <c r="E120" s="70">
        <v>13</v>
      </c>
      <c r="F120" s="71">
        <v>8</v>
      </c>
      <c r="G120" s="35" t="s">
        <v>202</v>
      </c>
      <c r="H120" s="73">
        <f>'3.Assessment Tool'!O11</f>
        <v>0</v>
      </c>
      <c r="I120" s="145">
        <f t="shared" ca="1" si="4"/>
        <v>0</v>
      </c>
      <c r="J120" s="31"/>
      <c r="K120" s="184">
        <f t="shared" si="2"/>
        <v>1</v>
      </c>
      <c r="M120" s="198">
        <f t="shared" si="3"/>
        <v>0</v>
      </c>
    </row>
    <row r="121" spans="1:13">
      <c r="A121" s="70" t="s">
        <v>16</v>
      </c>
      <c r="B121" s="70" t="s">
        <v>13</v>
      </c>
      <c r="C121" s="71" t="s">
        <v>213</v>
      </c>
      <c r="D121" s="70">
        <v>4</v>
      </c>
      <c r="E121" s="70">
        <v>13</v>
      </c>
      <c r="F121" s="71">
        <v>8</v>
      </c>
      <c r="G121" s="35" t="s">
        <v>54</v>
      </c>
      <c r="H121" s="73">
        <f>'3.Assessment Tool'!O12</f>
        <v>0</v>
      </c>
      <c r="I121" s="145">
        <f t="shared" ca="1" si="4"/>
        <v>0</v>
      </c>
      <c r="J121" s="31"/>
      <c r="K121" s="184">
        <f t="shared" si="2"/>
        <v>1</v>
      </c>
      <c r="M121" s="198">
        <f t="shared" si="3"/>
        <v>0</v>
      </c>
    </row>
    <row r="122" spans="1:13">
      <c r="A122" s="70" t="s">
        <v>16</v>
      </c>
      <c r="B122" s="70" t="s">
        <v>13</v>
      </c>
      <c r="C122" s="71" t="s">
        <v>213</v>
      </c>
      <c r="D122" s="70">
        <v>5</v>
      </c>
      <c r="E122" s="70">
        <v>13</v>
      </c>
      <c r="F122" s="71">
        <v>8</v>
      </c>
      <c r="G122" s="35" t="s">
        <v>122</v>
      </c>
      <c r="H122" s="73">
        <f>'3.Assessment Tool'!O13</f>
        <v>0</v>
      </c>
      <c r="I122" s="145">
        <f t="shared" ca="1" si="4"/>
        <v>0</v>
      </c>
      <c r="J122" s="31"/>
      <c r="K122" s="184">
        <f t="shared" si="2"/>
        <v>1</v>
      </c>
      <c r="M122" s="198">
        <f t="shared" si="3"/>
        <v>0</v>
      </c>
    </row>
    <row r="123" spans="1:13">
      <c r="A123" s="70" t="s">
        <v>16</v>
      </c>
      <c r="B123" s="70" t="s">
        <v>13</v>
      </c>
      <c r="C123" s="71" t="s">
        <v>213</v>
      </c>
      <c r="D123" s="70">
        <v>6</v>
      </c>
      <c r="E123" s="70">
        <v>13</v>
      </c>
      <c r="F123" s="71">
        <v>8</v>
      </c>
      <c r="G123" s="35" t="s">
        <v>125</v>
      </c>
      <c r="H123" s="73">
        <f>'3.Assessment Tool'!O14</f>
        <v>0</v>
      </c>
      <c r="I123" s="145">
        <f t="shared" ca="1" si="4"/>
        <v>0</v>
      </c>
      <c r="J123" s="31"/>
      <c r="K123" s="184">
        <f t="shared" si="2"/>
        <v>1</v>
      </c>
      <c r="M123" s="198">
        <f t="shared" si="3"/>
        <v>0</v>
      </c>
    </row>
    <row r="124" spans="1:13" ht="28.8">
      <c r="A124" s="70" t="s">
        <v>17</v>
      </c>
      <c r="B124" s="70" t="s">
        <v>13</v>
      </c>
      <c r="C124" s="71" t="s">
        <v>213</v>
      </c>
      <c r="D124" s="70">
        <v>1</v>
      </c>
      <c r="E124" s="70">
        <v>13</v>
      </c>
      <c r="F124" s="71">
        <v>17</v>
      </c>
      <c r="G124" s="35" t="s">
        <v>336</v>
      </c>
      <c r="H124" s="73">
        <f>'3.Assessment Tool'!O18</f>
        <v>0</v>
      </c>
      <c r="I124" s="145">
        <f t="shared" ca="1" si="4"/>
        <v>0</v>
      </c>
      <c r="J124" s="31"/>
      <c r="K124" s="184">
        <f t="shared" si="2"/>
        <v>1</v>
      </c>
      <c r="M124" s="198">
        <f t="shared" si="3"/>
        <v>0</v>
      </c>
    </row>
    <row r="125" spans="1:13" ht="43.2">
      <c r="A125" s="70" t="s">
        <v>17</v>
      </c>
      <c r="B125" s="70" t="s">
        <v>13</v>
      </c>
      <c r="C125" s="71" t="s">
        <v>213</v>
      </c>
      <c r="D125" s="70">
        <v>2</v>
      </c>
      <c r="E125" s="70">
        <v>13</v>
      </c>
      <c r="F125" s="71">
        <v>17</v>
      </c>
      <c r="G125" s="35" t="s">
        <v>145</v>
      </c>
      <c r="H125" s="73">
        <f>'3.Assessment Tool'!O19</f>
        <v>0</v>
      </c>
      <c r="I125" s="145">
        <f t="shared" ca="1" si="4"/>
        <v>0</v>
      </c>
      <c r="J125" s="31"/>
      <c r="K125" s="184">
        <f t="shared" si="2"/>
        <v>1</v>
      </c>
      <c r="M125" s="198">
        <f t="shared" si="3"/>
        <v>0</v>
      </c>
    </row>
    <row r="126" spans="1:13">
      <c r="A126" s="70" t="s">
        <v>17</v>
      </c>
      <c r="B126" s="70" t="s">
        <v>13</v>
      </c>
      <c r="C126" s="71" t="s">
        <v>213</v>
      </c>
      <c r="D126" s="70">
        <v>3</v>
      </c>
      <c r="E126" s="70">
        <v>13</v>
      </c>
      <c r="F126" s="71">
        <v>17</v>
      </c>
      <c r="G126" s="35" t="s">
        <v>123</v>
      </c>
      <c r="H126" s="73">
        <f>'3.Assessment Tool'!O20</f>
        <v>0</v>
      </c>
      <c r="I126" s="145">
        <f t="shared" ca="1" si="4"/>
        <v>0</v>
      </c>
      <c r="J126" s="31"/>
      <c r="K126" s="184">
        <f t="shared" si="2"/>
        <v>1</v>
      </c>
      <c r="M126" s="198">
        <f t="shared" si="3"/>
        <v>0</v>
      </c>
    </row>
    <row r="127" spans="1:13" ht="28.8">
      <c r="A127" s="70" t="s">
        <v>17</v>
      </c>
      <c r="B127" s="70" t="s">
        <v>13</v>
      </c>
      <c r="C127" s="71" t="s">
        <v>213</v>
      </c>
      <c r="D127" s="70">
        <v>4</v>
      </c>
      <c r="E127" s="70">
        <v>13</v>
      </c>
      <c r="F127" s="71">
        <v>17</v>
      </c>
      <c r="G127" s="35" t="s">
        <v>180</v>
      </c>
      <c r="H127" s="73">
        <f>'3.Assessment Tool'!O21</f>
        <v>0</v>
      </c>
      <c r="I127" s="145">
        <f t="shared" ca="1" si="4"/>
        <v>0</v>
      </c>
      <c r="J127" s="31"/>
      <c r="K127" s="184">
        <f t="shared" si="2"/>
        <v>1</v>
      </c>
      <c r="M127" s="198">
        <f t="shared" si="3"/>
        <v>0</v>
      </c>
    </row>
    <row r="128" spans="1:13" ht="28.8">
      <c r="A128" s="70" t="s">
        <v>17</v>
      </c>
      <c r="B128" s="70" t="s">
        <v>13</v>
      </c>
      <c r="C128" s="71" t="s">
        <v>213</v>
      </c>
      <c r="D128" s="70">
        <v>5</v>
      </c>
      <c r="E128" s="70">
        <v>13</v>
      </c>
      <c r="F128" s="71">
        <v>17</v>
      </c>
      <c r="G128" s="35" t="s">
        <v>124</v>
      </c>
      <c r="H128" s="73">
        <f>'3.Assessment Tool'!O22</f>
        <v>0</v>
      </c>
      <c r="I128" s="145">
        <f t="shared" ca="1" si="4"/>
        <v>0</v>
      </c>
      <c r="J128" s="31"/>
      <c r="K128" s="184">
        <f t="shared" si="2"/>
        <v>1</v>
      </c>
      <c r="M128" s="198">
        <f t="shared" si="3"/>
        <v>0</v>
      </c>
    </row>
    <row r="129" spans="1:13" ht="28.8">
      <c r="A129" s="70" t="s">
        <v>17</v>
      </c>
      <c r="B129" s="70" t="s">
        <v>13</v>
      </c>
      <c r="C129" s="71" t="s">
        <v>213</v>
      </c>
      <c r="D129" s="70">
        <v>6</v>
      </c>
      <c r="E129" s="70">
        <v>13</v>
      </c>
      <c r="F129" s="71">
        <v>17</v>
      </c>
      <c r="G129" s="35" t="s">
        <v>60</v>
      </c>
      <c r="H129" s="73">
        <f>'3.Assessment Tool'!O23</f>
        <v>0</v>
      </c>
      <c r="I129" s="145">
        <f t="shared" ca="1" si="4"/>
        <v>0</v>
      </c>
      <c r="J129" s="31"/>
      <c r="K129" s="184">
        <f t="shared" si="2"/>
        <v>1</v>
      </c>
      <c r="M129" s="198">
        <f t="shared" si="3"/>
        <v>0</v>
      </c>
    </row>
    <row r="130" spans="1:13" ht="28.8">
      <c r="A130" s="70" t="s">
        <v>17</v>
      </c>
      <c r="B130" s="70" t="s">
        <v>13</v>
      </c>
      <c r="C130" s="71" t="s">
        <v>213</v>
      </c>
      <c r="D130" s="70">
        <v>7</v>
      </c>
      <c r="E130" s="70">
        <v>13</v>
      </c>
      <c r="F130" s="71">
        <v>17</v>
      </c>
      <c r="G130" s="35" t="s">
        <v>126</v>
      </c>
      <c r="H130" s="73">
        <f>'3.Assessment Tool'!O24</f>
        <v>0</v>
      </c>
      <c r="I130" s="145">
        <f t="shared" ca="1" si="4"/>
        <v>0</v>
      </c>
      <c r="J130" s="31"/>
      <c r="K130" s="184">
        <f t="shared" si="2"/>
        <v>1</v>
      </c>
      <c r="M130" s="198">
        <f t="shared" si="3"/>
        <v>0</v>
      </c>
    </row>
    <row r="131" spans="1:13">
      <c r="A131" s="70" t="s">
        <v>17</v>
      </c>
      <c r="B131" s="70" t="s">
        <v>13</v>
      </c>
      <c r="C131" s="71" t="s">
        <v>213</v>
      </c>
      <c r="D131" s="70">
        <v>8</v>
      </c>
      <c r="E131" s="70">
        <v>13</v>
      </c>
      <c r="F131" s="71">
        <v>17</v>
      </c>
      <c r="G131" s="35" t="s">
        <v>110</v>
      </c>
      <c r="H131" s="73">
        <f>'3.Assessment Tool'!O25</f>
        <v>0</v>
      </c>
      <c r="I131" s="145">
        <f t="shared" ca="1" si="4"/>
        <v>0</v>
      </c>
      <c r="J131" s="31"/>
      <c r="K131" s="184">
        <f t="shared" si="2"/>
        <v>1</v>
      </c>
      <c r="M131" s="198">
        <f t="shared" si="3"/>
        <v>0</v>
      </c>
    </row>
    <row r="132" spans="1:13" ht="28.8">
      <c r="A132" s="70" t="s">
        <v>17</v>
      </c>
      <c r="B132" s="70" t="s">
        <v>13</v>
      </c>
      <c r="C132" s="71" t="s">
        <v>213</v>
      </c>
      <c r="D132" s="70">
        <v>9</v>
      </c>
      <c r="E132" s="70">
        <v>13</v>
      </c>
      <c r="F132" s="71">
        <v>17</v>
      </c>
      <c r="G132" s="35" t="s">
        <v>59</v>
      </c>
      <c r="H132" s="73">
        <f>'3.Assessment Tool'!O26</f>
        <v>0</v>
      </c>
      <c r="I132" s="145">
        <f t="shared" ref="I132:I169" ca="1" si="5">INDIRECT(ADDRESS($F132+$D132,3+$E132,,TRUE,$C132))</f>
        <v>0</v>
      </c>
      <c r="J132" s="31"/>
      <c r="K132" s="184">
        <f t="shared" ref="K132:K195" si="6">IF(H132&lt;&gt;"Yes",1,0)</f>
        <v>1</v>
      </c>
      <c r="M132" s="198">
        <f t="shared" ref="M132:M195" si="7">IF(H132="yes",1,0)</f>
        <v>0</v>
      </c>
    </row>
    <row r="133" spans="1:13" ht="43.2">
      <c r="A133" s="70" t="s">
        <v>18</v>
      </c>
      <c r="B133" s="70" t="s">
        <v>13</v>
      </c>
      <c r="C133" s="71" t="s">
        <v>213</v>
      </c>
      <c r="D133" s="70">
        <v>1</v>
      </c>
      <c r="E133" s="70">
        <v>13</v>
      </c>
      <c r="F133" s="71">
        <v>27</v>
      </c>
      <c r="G133" s="35" t="s">
        <v>338</v>
      </c>
      <c r="H133" s="73">
        <f>'3.Assessment Tool'!O28</f>
        <v>0</v>
      </c>
      <c r="I133" s="145">
        <f t="shared" ca="1" si="5"/>
        <v>0</v>
      </c>
      <c r="J133" s="31"/>
      <c r="K133" s="184">
        <f t="shared" si="6"/>
        <v>1</v>
      </c>
      <c r="M133" s="198">
        <f t="shared" si="7"/>
        <v>0</v>
      </c>
    </row>
    <row r="134" spans="1:13">
      <c r="A134" s="70" t="s">
        <v>18</v>
      </c>
      <c r="B134" s="70" t="s">
        <v>13</v>
      </c>
      <c r="C134" s="71" t="s">
        <v>213</v>
      </c>
      <c r="D134" s="70">
        <v>2</v>
      </c>
      <c r="E134" s="70">
        <v>13</v>
      </c>
      <c r="F134" s="71">
        <v>27</v>
      </c>
      <c r="G134" s="35" t="s">
        <v>173</v>
      </c>
      <c r="H134" s="73">
        <f>'3.Assessment Tool'!O29</f>
        <v>0</v>
      </c>
      <c r="I134" s="145">
        <f t="shared" ca="1" si="5"/>
        <v>0</v>
      </c>
      <c r="J134" s="31"/>
      <c r="K134" s="184">
        <f t="shared" si="6"/>
        <v>1</v>
      </c>
      <c r="M134" s="198">
        <f t="shared" si="7"/>
        <v>0</v>
      </c>
    </row>
    <row r="135" spans="1:13" ht="28.8">
      <c r="A135" s="70" t="s">
        <v>18</v>
      </c>
      <c r="B135" s="70" t="s">
        <v>13</v>
      </c>
      <c r="C135" s="71" t="s">
        <v>213</v>
      </c>
      <c r="D135" s="70">
        <v>3</v>
      </c>
      <c r="E135" s="70">
        <v>13</v>
      </c>
      <c r="F135" s="71">
        <v>27</v>
      </c>
      <c r="G135" s="35" t="s">
        <v>340</v>
      </c>
      <c r="H135" s="73">
        <f>'3.Assessment Tool'!O30</f>
        <v>0</v>
      </c>
      <c r="I135" s="145">
        <f t="shared" ca="1" si="5"/>
        <v>0</v>
      </c>
      <c r="J135" s="31"/>
      <c r="K135" s="184">
        <f t="shared" si="6"/>
        <v>1</v>
      </c>
      <c r="M135" s="198">
        <f t="shared" si="7"/>
        <v>0</v>
      </c>
    </row>
    <row r="136" spans="1:13" ht="43.2">
      <c r="A136" s="70" t="s">
        <v>18</v>
      </c>
      <c r="B136" s="70" t="s">
        <v>13</v>
      </c>
      <c r="C136" s="71" t="s">
        <v>213</v>
      </c>
      <c r="D136" s="70">
        <v>4</v>
      </c>
      <c r="E136" s="70">
        <v>13</v>
      </c>
      <c r="F136" s="71">
        <v>27</v>
      </c>
      <c r="G136" s="35" t="s">
        <v>127</v>
      </c>
      <c r="H136" s="73">
        <f>'3.Assessment Tool'!O31</f>
        <v>0</v>
      </c>
      <c r="I136" s="145">
        <f t="shared" ca="1" si="5"/>
        <v>0</v>
      </c>
      <c r="J136" s="31"/>
      <c r="K136" s="184">
        <f t="shared" si="6"/>
        <v>1</v>
      </c>
      <c r="M136" s="198">
        <f t="shared" si="7"/>
        <v>0</v>
      </c>
    </row>
    <row r="137" spans="1:13">
      <c r="A137" s="70" t="s">
        <v>18</v>
      </c>
      <c r="B137" s="70" t="s">
        <v>13</v>
      </c>
      <c r="C137" s="71" t="s">
        <v>213</v>
      </c>
      <c r="D137" s="70">
        <v>5</v>
      </c>
      <c r="E137" s="70">
        <v>13</v>
      </c>
      <c r="F137" s="71">
        <v>27</v>
      </c>
      <c r="G137" s="35" t="s">
        <v>73</v>
      </c>
      <c r="H137" s="73">
        <f>'3.Assessment Tool'!O32</f>
        <v>0</v>
      </c>
      <c r="I137" s="145">
        <f t="shared" ca="1" si="5"/>
        <v>0</v>
      </c>
      <c r="J137" s="31"/>
      <c r="K137" s="184">
        <f t="shared" si="6"/>
        <v>1</v>
      </c>
      <c r="M137" s="198">
        <f t="shared" si="7"/>
        <v>0</v>
      </c>
    </row>
    <row r="138" spans="1:13" ht="28.8">
      <c r="A138" s="70" t="s">
        <v>18</v>
      </c>
      <c r="B138" s="70" t="s">
        <v>13</v>
      </c>
      <c r="C138" s="71" t="s">
        <v>213</v>
      </c>
      <c r="D138" s="70">
        <v>6</v>
      </c>
      <c r="E138" s="70">
        <v>13</v>
      </c>
      <c r="F138" s="71">
        <v>27</v>
      </c>
      <c r="G138" s="35" t="s">
        <v>181</v>
      </c>
      <c r="H138" s="73">
        <f>'3.Assessment Tool'!O33</f>
        <v>0</v>
      </c>
      <c r="I138" s="145">
        <f t="shared" ca="1" si="5"/>
        <v>0</v>
      </c>
      <c r="J138" s="31"/>
      <c r="K138" s="184">
        <f t="shared" si="6"/>
        <v>1</v>
      </c>
      <c r="M138" s="198">
        <f t="shared" si="7"/>
        <v>0</v>
      </c>
    </row>
    <row r="139" spans="1:13" ht="28.8">
      <c r="A139" s="70" t="s">
        <v>19</v>
      </c>
      <c r="B139" s="70" t="s">
        <v>13</v>
      </c>
      <c r="C139" s="71" t="s">
        <v>213</v>
      </c>
      <c r="D139" s="70">
        <v>1</v>
      </c>
      <c r="E139" s="70">
        <v>13</v>
      </c>
      <c r="F139" s="71">
        <v>36</v>
      </c>
      <c r="G139" s="35" t="s">
        <v>342</v>
      </c>
      <c r="H139" s="73">
        <f>'3.Assessment Tool'!O38</f>
        <v>0</v>
      </c>
      <c r="I139" s="145">
        <f t="shared" ca="1" si="5"/>
        <v>0</v>
      </c>
      <c r="J139" s="31"/>
      <c r="K139" s="184">
        <f t="shared" si="6"/>
        <v>1</v>
      </c>
      <c r="M139" s="198">
        <f t="shared" si="7"/>
        <v>0</v>
      </c>
    </row>
    <row r="140" spans="1:13" ht="57.6">
      <c r="A140" s="70" t="s">
        <v>19</v>
      </c>
      <c r="B140" s="70" t="s">
        <v>13</v>
      </c>
      <c r="C140" s="71" t="s">
        <v>213</v>
      </c>
      <c r="D140" s="70">
        <v>2</v>
      </c>
      <c r="E140" s="70">
        <v>13</v>
      </c>
      <c r="F140" s="71">
        <v>36</v>
      </c>
      <c r="G140" s="35" t="s">
        <v>203</v>
      </c>
      <c r="H140" s="73">
        <f>'3.Assessment Tool'!O39</f>
        <v>0</v>
      </c>
      <c r="I140" s="145">
        <f t="shared" ca="1" si="5"/>
        <v>0</v>
      </c>
      <c r="J140" s="31"/>
      <c r="K140" s="184">
        <f t="shared" si="6"/>
        <v>1</v>
      </c>
      <c r="M140" s="198">
        <f t="shared" si="7"/>
        <v>0</v>
      </c>
    </row>
    <row r="141" spans="1:13" ht="28.8">
      <c r="A141" s="70" t="s">
        <v>19</v>
      </c>
      <c r="B141" s="70" t="s">
        <v>13</v>
      </c>
      <c r="C141" s="71" t="s">
        <v>213</v>
      </c>
      <c r="D141" s="70">
        <v>3</v>
      </c>
      <c r="E141" s="70">
        <v>13</v>
      </c>
      <c r="F141" s="71">
        <v>36</v>
      </c>
      <c r="G141" s="35" t="s">
        <v>131</v>
      </c>
      <c r="H141" s="73">
        <f>'3.Assessment Tool'!O40</f>
        <v>0</v>
      </c>
      <c r="I141" s="145">
        <f t="shared" ca="1" si="5"/>
        <v>0</v>
      </c>
      <c r="J141" s="31"/>
      <c r="K141" s="184">
        <f t="shared" si="6"/>
        <v>1</v>
      </c>
      <c r="M141" s="198">
        <f t="shared" si="7"/>
        <v>0</v>
      </c>
    </row>
    <row r="142" spans="1:13">
      <c r="A142" s="70" t="s">
        <v>19</v>
      </c>
      <c r="B142" s="70" t="s">
        <v>13</v>
      </c>
      <c r="C142" s="71" t="s">
        <v>213</v>
      </c>
      <c r="D142" s="70">
        <v>4</v>
      </c>
      <c r="E142" s="70">
        <v>13</v>
      </c>
      <c r="F142" s="71">
        <v>36</v>
      </c>
      <c r="G142" s="35" t="s">
        <v>106</v>
      </c>
      <c r="H142" s="73">
        <f>'3.Assessment Tool'!O41</f>
        <v>0</v>
      </c>
      <c r="I142" s="145">
        <f t="shared" ca="1" si="5"/>
        <v>0</v>
      </c>
      <c r="J142" s="31"/>
      <c r="K142" s="184">
        <f t="shared" si="6"/>
        <v>1</v>
      </c>
      <c r="M142" s="198">
        <f t="shared" si="7"/>
        <v>0</v>
      </c>
    </row>
    <row r="143" spans="1:13">
      <c r="A143" s="70" t="s">
        <v>19</v>
      </c>
      <c r="B143" s="70" t="s">
        <v>13</v>
      </c>
      <c r="C143" s="71" t="s">
        <v>213</v>
      </c>
      <c r="D143" s="70">
        <v>5</v>
      </c>
      <c r="E143" s="70">
        <v>13</v>
      </c>
      <c r="F143" s="71">
        <v>36</v>
      </c>
      <c r="G143" s="35" t="s">
        <v>132</v>
      </c>
      <c r="H143" s="73">
        <f>'3.Assessment Tool'!O42</f>
        <v>0</v>
      </c>
      <c r="I143" s="145">
        <f t="shared" ca="1" si="5"/>
        <v>0</v>
      </c>
      <c r="J143" s="31"/>
      <c r="K143" s="184">
        <f t="shared" si="6"/>
        <v>1</v>
      </c>
      <c r="M143" s="198">
        <f t="shared" si="7"/>
        <v>0</v>
      </c>
    </row>
    <row r="144" spans="1:13" ht="28.8">
      <c r="A144" s="70" t="s">
        <v>15</v>
      </c>
      <c r="B144" s="70" t="s">
        <v>14</v>
      </c>
      <c r="C144" s="71" t="s">
        <v>213</v>
      </c>
      <c r="D144" s="70">
        <v>1</v>
      </c>
      <c r="E144" s="70">
        <v>16</v>
      </c>
      <c r="F144" s="71">
        <v>1</v>
      </c>
      <c r="G144" s="35" t="s">
        <v>344</v>
      </c>
      <c r="H144" s="73">
        <f>'3.Assessment Tool'!R2</f>
        <v>0</v>
      </c>
      <c r="I144" s="145" t="str">
        <f t="shared" ca="1" si="5"/>
        <v>Comments</v>
      </c>
      <c r="J144" s="31"/>
      <c r="K144" s="184">
        <f t="shared" si="6"/>
        <v>1</v>
      </c>
      <c r="M144" s="198">
        <f t="shared" si="7"/>
        <v>0</v>
      </c>
    </row>
    <row r="145" spans="1:13" ht="28.8">
      <c r="A145" s="70" t="s">
        <v>15</v>
      </c>
      <c r="B145" s="70" t="s">
        <v>14</v>
      </c>
      <c r="C145" s="71" t="s">
        <v>213</v>
      </c>
      <c r="D145" s="70">
        <v>2</v>
      </c>
      <c r="E145" s="70">
        <v>16</v>
      </c>
      <c r="F145" s="71">
        <v>1</v>
      </c>
      <c r="G145" s="35" t="s">
        <v>158</v>
      </c>
      <c r="H145" s="73">
        <f>'3.Assessment Tool'!R3</f>
        <v>0</v>
      </c>
      <c r="I145" s="145">
        <f t="shared" ca="1" si="5"/>
        <v>0</v>
      </c>
      <c r="J145" s="31"/>
      <c r="K145" s="184">
        <f t="shared" si="6"/>
        <v>1</v>
      </c>
      <c r="M145" s="198">
        <f t="shared" si="7"/>
        <v>0</v>
      </c>
    </row>
    <row r="146" spans="1:13">
      <c r="A146" s="70" t="s">
        <v>15</v>
      </c>
      <c r="B146" s="70" t="s">
        <v>14</v>
      </c>
      <c r="C146" s="71" t="s">
        <v>213</v>
      </c>
      <c r="D146" s="70">
        <v>3</v>
      </c>
      <c r="E146" s="70">
        <v>16</v>
      </c>
      <c r="F146" s="71">
        <v>1</v>
      </c>
      <c r="G146" s="35" t="s">
        <v>82</v>
      </c>
      <c r="H146" s="73">
        <f>'3.Assessment Tool'!R4</f>
        <v>0</v>
      </c>
      <c r="I146" s="145">
        <f t="shared" ca="1" si="5"/>
        <v>0</v>
      </c>
      <c r="J146" s="31"/>
      <c r="K146" s="184">
        <f t="shared" si="6"/>
        <v>1</v>
      </c>
      <c r="M146" s="198">
        <f t="shared" si="7"/>
        <v>0</v>
      </c>
    </row>
    <row r="147" spans="1:13">
      <c r="A147" s="70" t="s">
        <v>15</v>
      </c>
      <c r="B147" s="70" t="s">
        <v>14</v>
      </c>
      <c r="C147" s="71" t="s">
        <v>213</v>
      </c>
      <c r="D147" s="70">
        <v>4</v>
      </c>
      <c r="E147" s="70">
        <v>16</v>
      </c>
      <c r="F147" s="71">
        <v>1</v>
      </c>
      <c r="G147" s="35" t="s">
        <v>133</v>
      </c>
      <c r="H147" s="73">
        <f>'3.Assessment Tool'!R5</f>
        <v>0</v>
      </c>
      <c r="I147" s="145">
        <f t="shared" ca="1" si="5"/>
        <v>0</v>
      </c>
      <c r="J147" s="31"/>
      <c r="K147" s="184">
        <f t="shared" si="6"/>
        <v>1</v>
      </c>
      <c r="M147" s="198">
        <f t="shared" si="7"/>
        <v>0</v>
      </c>
    </row>
    <row r="148" spans="1:13">
      <c r="A148" s="70" t="s">
        <v>15</v>
      </c>
      <c r="B148" s="70" t="s">
        <v>14</v>
      </c>
      <c r="C148" s="71" t="s">
        <v>213</v>
      </c>
      <c r="D148" s="70">
        <v>5</v>
      </c>
      <c r="E148" s="70">
        <v>16</v>
      </c>
      <c r="F148" s="71">
        <v>1</v>
      </c>
      <c r="G148" s="35" t="s">
        <v>137</v>
      </c>
      <c r="H148" s="73">
        <f>'3.Assessment Tool'!R6</f>
        <v>0</v>
      </c>
      <c r="I148" s="145">
        <f t="shared" ca="1" si="5"/>
        <v>0</v>
      </c>
      <c r="J148" s="31"/>
      <c r="K148" s="184">
        <f t="shared" si="6"/>
        <v>1</v>
      </c>
      <c r="M148" s="198">
        <f t="shared" si="7"/>
        <v>0</v>
      </c>
    </row>
    <row r="149" spans="1:13" ht="43.2">
      <c r="A149" s="70" t="s">
        <v>16</v>
      </c>
      <c r="B149" s="70" t="s">
        <v>14</v>
      </c>
      <c r="C149" s="71" t="s">
        <v>213</v>
      </c>
      <c r="D149" s="70">
        <v>1</v>
      </c>
      <c r="E149" s="70">
        <v>16</v>
      </c>
      <c r="F149" s="71">
        <v>8</v>
      </c>
      <c r="G149" s="35" t="s">
        <v>346</v>
      </c>
      <c r="H149" s="73">
        <f>'3.Assessment Tool'!R9</f>
        <v>0</v>
      </c>
      <c r="I149" s="145">
        <f t="shared" ca="1" si="5"/>
        <v>0</v>
      </c>
      <c r="J149" s="31"/>
      <c r="K149" s="184">
        <f t="shared" si="6"/>
        <v>1</v>
      </c>
      <c r="M149" s="198">
        <f t="shared" si="7"/>
        <v>0</v>
      </c>
    </row>
    <row r="150" spans="1:13">
      <c r="A150" s="70" t="s">
        <v>16</v>
      </c>
      <c r="B150" s="70" t="s">
        <v>14</v>
      </c>
      <c r="C150" s="71" t="s">
        <v>213</v>
      </c>
      <c r="D150" s="70">
        <v>2</v>
      </c>
      <c r="E150" s="70">
        <v>16</v>
      </c>
      <c r="F150" s="71">
        <v>8</v>
      </c>
      <c r="G150" s="35" t="s">
        <v>135</v>
      </c>
      <c r="H150" s="73">
        <f>'3.Assessment Tool'!R10</f>
        <v>0</v>
      </c>
      <c r="I150" s="145">
        <f t="shared" ca="1" si="5"/>
        <v>0</v>
      </c>
      <c r="J150" s="31"/>
      <c r="K150" s="184">
        <f t="shared" si="6"/>
        <v>1</v>
      </c>
      <c r="M150" s="198">
        <f t="shared" si="7"/>
        <v>0</v>
      </c>
    </row>
    <row r="151" spans="1:13">
      <c r="A151" s="70" t="s">
        <v>16</v>
      </c>
      <c r="B151" s="70" t="s">
        <v>14</v>
      </c>
      <c r="C151" s="71" t="s">
        <v>213</v>
      </c>
      <c r="D151" s="70">
        <v>3</v>
      </c>
      <c r="E151" s="70">
        <v>16</v>
      </c>
      <c r="F151" s="71">
        <v>8</v>
      </c>
      <c r="G151" s="35" t="s">
        <v>348</v>
      </c>
      <c r="H151" s="73">
        <f>'3.Assessment Tool'!R11</f>
        <v>0</v>
      </c>
      <c r="I151" s="145">
        <f t="shared" ca="1" si="5"/>
        <v>0</v>
      </c>
      <c r="J151" s="31"/>
      <c r="K151" s="184">
        <f t="shared" si="6"/>
        <v>1</v>
      </c>
      <c r="M151" s="198">
        <f t="shared" si="7"/>
        <v>0</v>
      </c>
    </row>
    <row r="152" spans="1:13">
      <c r="A152" s="70" t="s">
        <v>16</v>
      </c>
      <c r="B152" s="70" t="s">
        <v>14</v>
      </c>
      <c r="C152" s="71" t="s">
        <v>213</v>
      </c>
      <c r="D152" s="70">
        <v>4</v>
      </c>
      <c r="E152" s="70">
        <v>16</v>
      </c>
      <c r="F152" s="71">
        <v>8</v>
      </c>
      <c r="G152" s="35" t="s">
        <v>142</v>
      </c>
      <c r="H152" s="73">
        <f>'3.Assessment Tool'!R12</f>
        <v>0</v>
      </c>
      <c r="I152" s="145">
        <f t="shared" ca="1" si="5"/>
        <v>0</v>
      </c>
      <c r="J152" s="31"/>
      <c r="K152" s="184">
        <f t="shared" si="6"/>
        <v>1</v>
      </c>
      <c r="M152" s="198">
        <f t="shared" si="7"/>
        <v>0</v>
      </c>
    </row>
    <row r="153" spans="1:13">
      <c r="A153" s="70" t="s">
        <v>16</v>
      </c>
      <c r="B153" s="70" t="s">
        <v>14</v>
      </c>
      <c r="C153" s="71" t="s">
        <v>213</v>
      </c>
      <c r="D153" s="70">
        <v>5</v>
      </c>
      <c r="E153" s="70">
        <v>16</v>
      </c>
      <c r="F153" s="71">
        <v>8</v>
      </c>
      <c r="G153" s="35" t="s">
        <v>143</v>
      </c>
      <c r="H153" s="73">
        <f>'3.Assessment Tool'!R13</f>
        <v>0</v>
      </c>
      <c r="I153" s="145">
        <f t="shared" ca="1" si="5"/>
        <v>0</v>
      </c>
      <c r="J153" s="31"/>
      <c r="K153" s="184">
        <f t="shared" si="6"/>
        <v>1</v>
      </c>
      <c r="M153" s="198">
        <f t="shared" si="7"/>
        <v>0</v>
      </c>
    </row>
    <row r="154" spans="1:13">
      <c r="A154" s="70" t="s">
        <v>16</v>
      </c>
      <c r="B154" s="70" t="s">
        <v>14</v>
      </c>
      <c r="C154" s="71" t="s">
        <v>213</v>
      </c>
      <c r="D154" s="70">
        <v>6</v>
      </c>
      <c r="E154" s="70">
        <v>16</v>
      </c>
      <c r="F154" s="71">
        <v>8</v>
      </c>
      <c r="G154" s="35" t="s">
        <v>56</v>
      </c>
      <c r="H154" s="73">
        <f>'3.Assessment Tool'!R14</f>
        <v>0</v>
      </c>
      <c r="I154" s="145">
        <f t="shared" ca="1" si="5"/>
        <v>0</v>
      </c>
      <c r="J154" s="31"/>
      <c r="K154" s="184">
        <f t="shared" si="6"/>
        <v>1</v>
      </c>
      <c r="M154" s="198">
        <f t="shared" si="7"/>
        <v>0</v>
      </c>
    </row>
    <row r="155" spans="1:13" ht="28.8">
      <c r="A155" s="70" t="s">
        <v>17</v>
      </c>
      <c r="B155" s="70" t="s">
        <v>14</v>
      </c>
      <c r="C155" s="71" t="s">
        <v>213</v>
      </c>
      <c r="D155" s="70">
        <v>1</v>
      </c>
      <c r="E155" s="70">
        <v>16</v>
      </c>
      <c r="F155" s="71">
        <v>17</v>
      </c>
      <c r="G155" s="35" t="s">
        <v>204</v>
      </c>
      <c r="H155" s="73">
        <f>'3.Assessment Tool'!R18</f>
        <v>0</v>
      </c>
      <c r="I155" s="145">
        <f t="shared" ca="1" si="5"/>
        <v>0</v>
      </c>
      <c r="J155" s="31"/>
      <c r="K155" s="184">
        <f t="shared" si="6"/>
        <v>1</v>
      </c>
      <c r="M155" s="198">
        <f t="shared" si="7"/>
        <v>0</v>
      </c>
    </row>
    <row r="156" spans="1:13" ht="28.8">
      <c r="A156" s="70" t="s">
        <v>17</v>
      </c>
      <c r="B156" s="70" t="s">
        <v>14</v>
      </c>
      <c r="C156" s="71" t="s">
        <v>213</v>
      </c>
      <c r="D156" s="70">
        <v>2</v>
      </c>
      <c r="E156" s="70">
        <v>16</v>
      </c>
      <c r="F156" s="71">
        <v>17</v>
      </c>
      <c r="G156" s="35" t="s">
        <v>349</v>
      </c>
      <c r="H156" s="73">
        <f>'3.Assessment Tool'!R19</f>
        <v>0</v>
      </c>
      <c r="I156" s="145">
        <f t="shared" ca="1" si="5"/>
        <v>0</v>
      </c>
      <c r="J156" s="31"/>
      <c r="K156" s="184">
        <f t="shared" si="6"/>
        <v>1</v>
      </c>
      <c r="M156" s="198">
        <f t="shared" si="7"/>
        <v>0</v>
      </c>
    </row>
    <row r="157" spans="1:13">
      <c r="A157" s="70" t="s">
        <v>17</v>
      </c>
      <c r="B157" s="70" t="s">
        <v>14</v>
      </c>
      <c r="C157" s="71" t="s">
        <v>213</v>
      </c>
      <c r="D157" s="70">
        <v>3</v>
      </c>
      <c r="E157" s="70">
        <v>16</v>
      </c>
      <c r="F157" s="71">
        <v>17</v>
      </c>
      <c r="G157" s="35" t="s">
        <v>138</v>
      </c>
      <c r="H157" s="73">
        <f>'3.Assessment Tool'!R20</f>
        <v>0</v>
      </c>
      <c r="I157" s="145">
        <f t="shared" ca="1" si="5"/>
        <v>0</v>
      </c>
      <c r="J157" s="31"/>
      <c r="K157" s="184">
        <f t="shared" si="6"/>
        <v>1</v>
      </c>
      <c r="M157" s="198">
        <f t="shared" si="7"/>
        <v>0</v>
      </c>
    </row>
    <row r="158" spans="1:13" ht="28.8">
      <c r="A158" s="70" t="s">
        <v>17</v>
      </c>
      <c r="B158" s="70" t="s">
        <v>14</v>
      </c>
      <c r="C158" s="71" t="s">
        <v>213</v>
      </c>
      <c r="D158" s="70">
        <v>4</v>
      </c>
      <c r="E158" s="70">
        <v>16</v>
      </c>
      <c r="F158" s="71">
        <v>17</v>
      </c>
      <c r="G158" s="35" t="s">
        <v>205</v>
      </c>
      <c r="H158" s="73">
        <f>'3.Assessment Tool'!R21</f>
        <v>0</v>
      </c>
      <c r="I158" s="145">
        <f t="shared" ca="1" si="5"/>
        <v>0</v>
      </c>
      <c r="J158" s="31"/>
      <c r="K158" s="184">
        <f t="shared" si="6"/>
        <v>1</v>
      </c>
      <c r="M158" s="198">
        <f t="shared" si="7"/>
        <v>0</v>
      </c>
    </row>
    <row r="159" spans="1:13" ht="28.8">
      <c r="A159" s="70" t="s">
        <v>17</v>
      </c>
      <c r="B159" s="70" t="s">
        <v>14</v>
      </c>
      <c r="C159" s="71" t="s">
        <v>213</v>
      </c>
      <c r="D159" s="70">
        <v>5</v>
      </c>
      <c r="E159" s="70">
        <v>16</v>
      </c>
      <c r="F159" s="71">
        <v>17</v>
      </c>
      <c r="G159" s="35" t="s">
        <v>350</v>
      </c>
      <c r="H159" s="73">
        <f>'3.Assessment Tool'!R22</f>
        <v>0</v>
      </c>
      <c r="I159" s="145">
        <f t="shared" ca="1" si="5"/>
        <v>0</v>
      </c>
      <c r="J159" s="31"/>
      <c r="K159" s="184">
        <f t="shared" si="6"/>
        <v>1</v>
      </c>
      <c r="M159" s="198">
        <f t="shared" si="7"/>
        <v>0</v>
      </c>
    </row>
    <row r="160" spans="1:13">
      <c r="A160" s="70" t="s">
        <v>17</v>
      </c>
      <c r="B160" s="70" t="s">
        <v>14</v>
      </c>
      <c r="C160" s="71" t="s">
        <v>213</v>
      </c>
      <c r="D160" s="70">
        <v>6</v>
      </c>
      <c r="E160" s="70">
        <v>16</v>
      </c>
      <c r="F160" s="71">
        <v>17</v>
      </c>
      <c r="G160" s="35" t="s">
        <v>139</v>
      </c>
      <c r="H160" s="73">
        <f>'3.Assessment Tool'!R23</f>
        <v>0</v>
      </c>
      <c r="I160" s="145">
        <f t="shared" ca="1" si="5"/>
        <v>0</v>
      </c>
      <c r="J160" s="31"/>
      <c r="K160" s="184">
        <f t="shared" si="6"/>
        <v>1</v>
      </c>
      <c r="M160" s="198">
        <f t="shared" si="7"/>
        <v>0</v>
      </c>
    </row>
    <row r="161" spans="1:13" ht="28.8">
      <c r="A161" s="70" t="s">
        <v>17</v>
      </c>
      <c r="B161" s="70" t="s">
        <v>14</v>
      </c>
      <c r="C161" s="71" t="s">
        <v>213</v>
      </c>
      <c r="D161" s="70">
        <v>7</v>
      </c>
      <c r="E161" s="70">
        <v>16</v>
      </c>
      <c r="F161" s="71">
        <v>17</v>
      </c>
      <c r="G161" s="35" t="s">
        <v>159</v>
      </c>
      <c r="H161" s="73">
        <f>'3.Assessment Tool'!R24</f>
        <v>0</v>
      </c>
      <c r="I161" s="145">
        <f t="shared" ca="1" si="5"/>
        <v>0</v>
      </c>
      <c r="J161" s="31"/>
      <c r="K161" s="184">
        <f t="shared" si="6"/>
        <v>1</v>
      </c>
      <c r="M161" s="198">
        <f t="shared" si="7"/>
        <v>0</v>
      </c>
    </row>
    <row r="162" spans="1:13" ht="28.8">
      <c r="A162" s="70" t="s">
        <v>18</v>
      </c>
      <c r="B162" s="70" t="s">
        <v>14</v>
      </c>
      <c r="C162" s="71" t="s">
        <v>213</v>
      </c>
      <c r="D162" s="70">
        <v>1</v>
      </c>
      <c r="E162" s="70">
        <v>16</v>
      </c>
      <c r="F162" s="71">
        <v>27</v>
      </c>
      <c r="G162" s="35" t="s">
        <v>352</v>
      </c>
      <c r="H162" s="73">
        <f>'3.Assessment Tool'!R28</f>
        <v>0</v>
      </c>
      <c r="I162" s="145">
        <f t="shared" ca="1" si="5"/>
        <v>0</v>
      </c>
      <c r="J162" s="31"/>
      <c r="K162" s="184">
        <f t="shared" si="6"/>
        <v>1</v>
      </c>
      <c r="M162" s="198">
        <f t="shared" si="7"/>
        <v>0</v>
      </c>
    </row>
    <row r="163" spans="1:13" ht="43.2">
      <c r="A163" s="70" t="s">
        <v>18</v>
      </c>
      <c r="B163" s="70" t="s">
        <v>14</v>
      </c>
      <c r="C163" s="71" t="s">
        <v>213</v>
      </c>
      <c r="D163" s="70">
        <v>2</v>
      </c>
      <c r="E163" s="70">
        <v>16</v>
      </c>
      <c r="F163" s="71">
        <v>27</v>
      </c>
      <c r="G163" s="35" t="s">
        <v>206</v>
      </c>
      <c r="H163" s="73">
        <f>'3.Assessment Tool'!R29</f>
        <v>0</v>
      </c>
      <c r="I163" s="145">
        <f t="shared" ca="1" si="5"/>
        <v>0</v>
      </c>
      <c r="J163" s="31"/>
      <c r="K163" s="184">
        <f t="shared" si="6"/>
        <v>1</v>
      </c>
      <c r="M163" s="198">
        <f t="shared" si="7"/>
        <v>0</v>
      </c>
    </row>
    <row r="164" spans="1:13" ht="28.8">
      <c r="A164" s="70" t="s">
        <v>18</v>
      </c>
      <c r="B164" s="70" t="s">
        <v>14</v>
      </c>
      <c r="C164" s="71" t="s">
        <v>213</v>
      </c>
      <c r="D164" s="70">
        <v>3</v>
      </c>
      <c r="E164" s="70">
        <v>16</v>
      </c>
      <c r="F164" s="71">
        <v>27</v>
      </c>
      <c r="G164" s="35" t="s">
        <v>140</v>
      </c>
      <c r="H164" s="73">
        <f>'3.Assessment Tool'!R30</f>
        <v>0</v>
      </c>
      <c r="I164" s="145">
        <f t="shared" ca="1" si="5"/>
        <v>0</v>
      </c>
      <c r="J164" s="31"/>
      <c r="K164" s="184">
        <f t="shared" si="6"/>
        <v>1</v>
      </c>
      <c r="M164" s="198">
        <f t="shared" si="7"/>
        <v>0</v>
      </c>
    </row>
    <row r="165" spans="1:13">
      <c r="A165" s="70" t="s">
        <v>18</v>
      </c>
      <c r="B165" s="70" t="s">
        <v>14</v>
      </c>
      <c r="C165" s="71" t="s">
        <v>213</v>
      </c>
      <c r="D165" s="70">
        <v>4</v>
      </c>
      <c r="E165" s="70">
        <v>16</v>
      </c>
      <c r="F165" s="71">
        <v>27</v>
      </c>
      <c r="G165" s="35" t="s">
        <v>141</v>
      </c>
      <c r="H165" s="73">
        <f>'3.Assessment Tool'!R31</f>
        <v>0</v>
      </c>
      <c r="I165" s="145">
        <f t="shared" ca="1" si="5"/>
        <v>0</v>
      </c>
      <c r="J165" s="31"/>
      <c r="K165" s="184">
        <f t="shared" si="6"/>
        <v>1</v>
      </c>
      <c r="M165" s="198">
        <f t="shared" si="7"/>
        <v>0</v>
      </c>
    </row>
    <row r="166" spans="1:13" ht="28.8">
      <c r="A166" s="70" t="s">
        <v>18</v>
      </c>
      <c r="B166" s="70" t="s">
        <v>14</v>
      </c>
      <c r="C166" s="71" t="s">
        <v>213</v>
      </c>
      <c r="D166" s="70">
        <v>5</v>
      </c>
      <c r="E166" s="70">
        <v>16</v>
      </c>
      <c r="F166" s="71">
        <v>27</v>
      </c>
      <c r="G166" s="35" t="s">
        <v>96</v>
      </c>
      <c r="H166" s="73">
        <f>'3.Assessment Tool'!R32</f>
        <v>0</v>
      </c>
      <c r="I166" s="145">
        <f t="shared" ca="1" si="5"/>
        <v>0</v>
      </c>
      <c r="J166" s="31"/>
      <c r="K166" s="184">
        <f t="shared" si="6"/>
        <v>1</v>
      </c>
      <c r="M166" s="198">
        <f t="shared" si="7"/>
        <v>0</v>
      </c>
    </row>
    <row r="167" spans="1:13" ht="57.6">
      <c r="A167" s="70" t="s">
        <v>19</v>
      </c>
      <c r="B167" s="70" t="s">
        <v>14</v>
      </c>
      <c r="C167" s="71" t="s">
        <v>213</v>
      </c>
      <c r="D167" s="70">
        <v>1</v>
      </c>
      <c r="E167" s="70">
        <v>16</v>
      </c>
      <c r="F167" s="71">
        <v>36</v>
      </c>
      <c r="G167" s="35" t="s">
        <v>353</v>
      </c>
      <c r="H167" s="73">
        <f>'3.Assessment Tool'!R38</f>
        <v>0</v>
      </c>
      <c r="I167" s="145">
        <f t="shared" ca="1" si="5"/>
        <v>0</v>
      </c>
      <c r="J167" s="31"/>
      <c r="K167" s="184">
        <f t="shared" si="6"/>
        <v>1</v>
      </c>
      <c r="M167" s="198">
        <f t="shared" si="7"/>
        <v>0</v>
      </c>
    </row>
    <row r="168" spans="1:13" ht="57.6">
      <c r="A168" s="70" t="s">
        <v>19</v>
      </c>
      <c r="B168" s="70" t="s">
        <v>14</v>
      </c>
      <c r="C168" s="71" t="s">
        <v>213</v>
      </c>
      <c r="D168" s="70">
        <v>2</v>
      </c>
      <c r="E168" s="70">
        <v>16</v>
      </c>
      <c r="F168" s="71">
        <v>36</v>
      </c>
      <c r="G168" s="35" t="s">
        <v>160</v>
      </c>
      <c r="H168" s="73">
        <f>'3.Assessment Tool'!R39</f>
        <v>0</v>
      </c>
      <c r="I168" s="145">
        <f t="shared" ca="1" si="5"/>
        <v>0</v>
      </c>
      <c r="J168" s="31"/>
      <c r="K168" s="184">
        <f t="shared" si="6"/>
        <v>1</v>
      </c>
      <c r="M168" s="198">
        <f t="shared" si="7"/>
        <v>0</v>
      </c>
    </row>
    <row r="169" spans="1:13" ht="28.8">
      <c r="A169" s="70" t="s">
        <v>19</v>
      </c>
      <c r="B169" s="70" t="s">
        <v>14</v>
      </c>
      <c r="C169" s="71" t="s">
        <v>213</v>
      </c>
      <c r="D169" s="70">
        <v>3</v>
      </c>
      <c r="E169" s="70">
        <v>16</v>
      </c>
      <c r="F169" s="71">
        <v>36</v>
      </c>
      <c r="G169" s="35" t="s">
        <v>182</v>
      </c>
      <c r="H169" s="73">
        <f>'3.Assessment Tool'!R40</f>
        <v>0</v>
      </c>
      <c r="I169" s="145">
        <f t="shared" ca="1" si="5"/>
        <v>0</v>
      </c>
      <c r="J169" s="31"/>
      <c r="K169" s="184">
        <f t="shared" si="6"/>
        <v>1</v>
      </c>
      <c r="M169" s="198">
        <f t="shared" si="7"/>
        <v>0</v>
      </c>
    </row>
    <row r="170" spans="1:13" ht="28.8">
      <c r="A170" s="141" t="s">
        <v>15</v>
      </c>
      <c r="B170" s="141" t="s">
        <v>217</v>
      </c>
      <c r="C170" s="71" t="s">
        <v>213</v>
      </c>
      <c r="D170" s="141">
        <v>1</v>
      </c>
      <c r="E170" s="141">
        <v>19</v>
      </c>
      <c r="F170" s="141">
        <v>1</v>
      </c>
      <c r="G170" s="142" t="s">
        <v>272</v>
      </c>
      <c r="H170" s="73">
        <f>'3.Assessment Tool'!U2</f>
        <v>0</v>
      </c>
      <c r="I170" s="166" t="str">
        <f>'3.Assessment Tool'!V2</f>
        <v>Comments</v>
      </c>
      <c r="J170" s="143"/>
      <c r="K170" s="184">
        <f t="shared" si="6"/>
        <v>1</v>
      </c>
      <c r="M170" s="198">
        <f t="shared" si="7"/>
        <v>0</v>
      </c>
    </row>
    <row r="171" spans="1:13" ht="21.6" customHeight="1">
      <c r="A171" s="141" t="s">
        <v>15</v>
      </c>
      <c r="B171" s="141" t="s">
        <v>217</v>
      </c>
      <c r="C171" s="71" t="s">
        <v>213</v>
      </c>
      <c r="D171" s="141">
        <v>2</v>
      </c>
      <c r="E171" s="141">
        <v>19</v>
      </c>
      <c r="F171" s="141">
        <v>1</v>
      </c>
      <c r="G171" s="142" t="s">
        <v>270</v>
      </c>
      <c r="H171" s="73">
        <f>'3.Assessment Tool'!U3</f>
        <v>0</v>
      </c>
      <c r="I171" s="166">
        <f>'3.Assessment Tool'!V3</f>
        <v>0</v>
      </c>
      <c r="J171" s="143"/>
      <c r="K171" s="184">
        <f t="shared" si="6"/>
        <v>1</v>
      </c>
      <c r="M171" s="198">
        <f t="shared" si="7"/>
        <v>0</v>
      </c>
    </row>
    <row r="172" spans="1:13">
      <c r="A172" s="141" t="s">
        <v>15</v>
      </c>
      <c r="B172" s="141" t="s">
        <v>217</v>
      </c>
      <c r="C172" s="71" t="s">
        <v>213</v>
      </c>
      <c r="D172" s="141">
        <v>3</v>
      </c>
      <c r="E172" s="141">
        <v>19</v>
      </c>
      <c r="F172" s="141">
        <v>1</v>
      </c>
      <c r="G172" s="142" t="s">
        <v>219</v>
      </c>
      <c r="H172" s="73">
        <f>'3.Assessment Tool'!U4</f>
        <v>0</v>
      </c>
      <c r="I172" s="166">
        <f>'3.Assessment Tool'!V4</f>
        <v>0</v>
      </c>
      <c r="J172" s="143"/>
      <c r="K172" s="184">
        <f t="shared" si="6"/>
        <v>1</v>
      </c>
      <c r="M172" s="198">
        <f t="shared" si="7"/>
        <v>0</v>
      </c>
    </row>
    <row r="173" spans="1:13">
      <c r="A173" s="141" t="s">
        <v>15</v>
      </c>
      <c r="B173" s="141" t="s">
        <v>217</v>
      </c>
      <c r="C173" s="71" t="s">
        <v>213</v>
      </c>
      <c r="D173" s="141">
        <v>4</v>
      </c>
      <c r="E173" s="141">
        <v>19</v>
      </c>
      <c r="F173" s="141">
        <v>1</v>
      </c>
      <c r="G173" s="142" t="s">
        <v>220</v>
      </c>
      <c r="H173" s="73">
        <f>'3.Assessment Tool'!U5</f>
        <v>0</v>
      </c>
      <c r="I173" s="166">
        <f>'3.Assessment Tool'!V5</f>
        <v>0</v>
      </c>
      <c r="J173" s="143"/>
      <c r="K173" s="184">
        <f t="shared" si="6"/>
        <v>1</v>
      </c>
      <c r="M173" s="198">
        <f t="shared" si="7"/>
        <v>0</v>
      </c>
    </row>
    <row r="174" spans="1:13">
      <c r="A174" s="141" t="s">
        <v>15</v>
      </c>
      <c r="B174" s="141" t="s">
        <v>217</v>
      </c>
      <c r="C174" s="71" t="s">
        <v>213</v>
      </c>
      <c r="D174" s="141">
        <v>5</v>
      </c>
      <c r="E174" s="141">
        <v>19</v>
      </c>
      <c r="F174" s="141">
        <v>1</v>
      </c>
      <c r="G174" s="142" t="s">
        <v>221</v>
      </c>
      <c r="H174" s="73">
        <f>'3.Assessment Tool'!U6</f>
        <v>0</v>
      </c>
      <c r="I174" s="166">
        <f>'3.Assessment Tool'!V6</f>
        <v>0</v>
      </c>
      <c r="J174" s="143"/>
      <c r="K174" s="184">
        <f t="shared" si="6"/>
        <v>1</v>
      </c>
      <c r="M174" s="198">
        <f t="shared" si="7"/>
        <v>0</v>
      </c>
    </row>
    <row r="175" spans="1:13" ht="28.8">
      <c r="A175" s="141" t="s">
        <v>15</v>
      </c>
      <c r="B175" s="141" t="s">
        <v>217</v>
      </c>
      <c r="C175" s="71" t="s">
        <v>213</v>
      </c>
      <c r="D175" s="141">
        <v>6</v>
      </c>
      <c r="E175" s="141">
        <v>19</v>
      </c>
      <c r="F175" s="141">
        <v>1</v>
      </c>
      <c r="G175" s="142" t="s">
        <v>222</v>
      </c>
      <c r="H175" s="73">
        <f>'3.Assessment Tool'!U7</f>
        <v>0</v>
      </c>
      <c r="I175" s="166">
        <f>'3.Assessment Tool'!V7</f>
        <v>0</v>
      </c>
      <c r="J175" s="143"/>
      <c r="K175" s="184">
        <f t="shared" si="6"/>
        <v>1</v>
      </c>
      <c r="M175" s="198">
        <f t="shared" si="7"/>
        <v>0</v>
      </c>
    </row>
    <row r="176" spans="1:13" ht="28.8">
      <c r="A176" s="141" t="s">
        <v>16</v>
      </c>
      <c r="B176" s="141" t="s">
        <v>217</v>
      </c>
      <c r="C176" s="71" t="s">
        <v>213</v>
      </c>
      <c r="D176" s="141">
        <v>1</v>
      </c>
      <c r="E176" s="141">
        <v>19</v>
      </c>
      <c r="F176" s="141">
        <v>8</v>
      </c>
      <c r="G176" s="142" t="s">
        <v>356</v>
      </c>
      <c r="H176" s="73">
        <f>'3.Assessment Tool'!U9</f>
        <v>0</v>
      </c>
      <c r="I176" s="166">
        <f>'3.Assessment Tool'!V9</f>
        <v>0</v>
      </c>
      <c r="J176" s="143"/>
      <c r="K176" s="184">
        <f t="shared" si="6"/>
        <v>1</v>
      </c>
      <c r="M176" s="198">
        <f t="shared" si="7"/>
        <v>0</v>
      </c>
    </row>
    <row r="177" spans="1:13">
      <c r="A177" s="141" t="s">
        <v>16</v>
      </c>
      <c r="B177" s="141" t="s">
        <v>217</v>
      </c>
      <c r="C177" s="71" t="s">
        <v>213</v>
      </c>
      <c r="D177" s="141">
        <v>2</v>
      </c>
      <c r="E177" s="141">
        <v>19</v>
      </c>
      <c r="F177" s="141">
        <v>8</v>
      </c>
      <c r="G177" s="140" t="s">
        <v>227</v>
      </c>
      <c r="H177" s="73">
        <f>'3.Assessment Tool'!U10</f>
        <v>0</v>
      </c>
      <c r="I177" s="166">
        <f>'3.Assessment Tool'!V10</f>
        <v>0</v>
      </c>
      <c r="J177" s="143"/>
      <c r="K177" s="184">
        <f t="shared" si="6"/>
        <v>1</v>
      </c>
      <c r="M177" s="198">
        <f t="shared" si="7"/>
        <v>0</v>
      </c>
    </row>
    <row r="178" spans="1:13">
      <c r="A178" s="141" t="s">
        <v>16</v>
      </c>
      <c r="B178" s="141" t="s">
        <v>217</v>
      </c>
      <c r="C178" s="71" t="s">
        <v>213</v>
      </c>
      <c r="D178" s="141">
        <v>3</v>
      </c>
      <c r="E178" s="141">
        <v>19</v>
      </c>
      <c r="F178" s="141">
        <v>8</v>
      </c>
      <c r="G178" s="140" t="s">
        <v>226</v>
      </c>
      <c r="H178" s="73">
        <f>'3.Assessment Tool'!U11</f>
        <v>0</v>
      </c>
      <c r="I178" s="166">
        <f>'3.Assessment Tool'!V11</f>
        <v>0</v>
      </c>
      <c r="J178" s="143"/>
      <c r="K178" s="184">
        <f t="shared" si="6"/>
        <v>1</v>
      </c>
      <c r="M178" s="198">
        <f t="shared" si="7"/>
        <v>0</v>
      </c>
    </row>
    <row r="179" spans="1:13">
      <c r="A179" s="141" t="s">
        <v>16</v>
      </c>
      <c r="B179" s="141" t="s">
        <v>217</v>
      </c>
      <c r="C179" s="71" t="s">
        <v>213</v>
      </c>
      <c r="D179" s="141">
        <v>4</v>
      </c>
      <c r="E179" s="141">
        <v>19</v>
      </c>
      <c r="F179" s="141">
        <v>8</v>
      </c>
      <c r="G179" s="140" t="s">
        <v>225</v>
      </c>
      <c r="H179" s="73">
        <f>'3.Assessment Tool'!U12</f>
        <v>0</v>
      </c>
      <c r="I179" s="166">
        <f>'3.Assessment Tool'!V12</f>
        <v>0</v>
      </c>
      <c r="J179" s="143"/>
      <c r="K179" s="184">
        <f t="shared" si="6"/>
        <v>1</v>
      </c>
      <c r="M179" s="198">
        <f t="shared" si="7"/>
        <v>0</v>
      </c>
    </row>
    <row r="180" spans="1:13">
      <c r="A180" s="141" t="s">
        <v>16</v>
      </c>
      <c r="B180" s="141" t="s">
        <v>217</v>
      </c>
      <c r="C180" s="71" t="s">
        <v>213</v>
      </c>
      <c r="D180" s="141">
        <v>5</v>
      </c>
      <c r="E180" s="141">
        <v>19</v>
      </c>
      <c r="F180" s="141">
        <v>8</v>
      </c>
      <c r="G180" s="140" t="s">
        <v>223</v>
      </c>
      <c r="H180" s="73">
        <f>'3.Assessment Tool'!U13</f>
        <v>0</v>
      </c>
      <c r="I180" s="166">
        <f>'3.Assessment Tool'!V13</f>
        <v>0</v>
      </c>
      <c r="J180" s="143"/>
      <c r="K180" s="184">
        <f t="shared" si="6"/>
        <v>1</v>
      </c>
      <c r="M180" s="198">
        <f t="shared" si="7"/>
        <v>0</v>
      </c>
    </row>
    <row r="181" spans="1:13">
      <c r="A181" s="141" t="s">
        <v>16</v>
      </c>
      <c r="B181" s="141" t="s">
        <v>217</v>
      </c>
      <c r="C181" s="71" t="s">
        <v>213</v>
      </c>
      <c r="D181" s="141">
        <v>6</v>
      </c>
      <c r="E181" s="141">
        <v>19</v>
      </c>
      <c r="F181" s="141">
        <v>8</v>
      </c>
      <c r="G181" s="140" t="s">
        <v>224</v>
      </c>
      <c r="H181" s="73">
        <f>'3.Assessment Tool'!U14</f>
        <v>0</v>
      </c>
      <c r="I181" s="166">
        <f>'3.Assessment Tool'!V14</f>
        <v>0</v>
      </c>
      <c r="J181" s="143"/>
      <c r="K181" s="184">
        <f t="shared" si="6"/>
        <v>1</v>
      </c>
      <c r="M181" s="198">
        <f t="shared" si="7"/>
        <v>0</v>
      </c>
    </row>
    <row r="182" spans="1:13" ht="28.8">
      <c r="A182" s="141" t="s">
        <v>16</v>
      </c>
      <c r="B182" s="141" t="s">
        <v>217</v>
      </c>
      <c r="C182" s="71" t="s">
        <v>213</v>
      </c>
      <c r="D182" s="141">
        <v>7</v>
      </c>
      <c r="E182" s="141">
        <v>19</v>
      </c>
      <c r="F182" s="141">
        <v>8</v>
      </c>
      <c r="G182" s="140" t="s">
        <v>357</v>
      </c>
      <c r="H182" s="73">
        <f>'3.Assessment Tool'!U15</f>
        <v>0</v>
      </c>
      <c r="I182" s="166">
        <f>'3.Assessment Tool'!V15</f>
        <v>0</v>
      </c>
      <c r="J182" s="143"/>
      <c r="K182" s="184">
        <f t="shared" si="6"/>
        <v>1</v>
      </c>
      <c r="M182" s="198">
        <f t="shared" si="7"/>
        <v>0</v>
      </c>
    </row>
    <row r="183" spans="1:13" ht="28.8">
      <c r="A183" s="141" t="s">
        <v>17</v>
      </c>
      <c r="B183" s="141" t="s">
        <v>217</v>
      </c>
      <c r="C183" s="71" t="s">
        <v>213</v>
      </c>
      <c r="D183" s="141">
        <v>1</v>
      </c>
      <c r="E183" s="141">
        <v>19</v>
      </c>
      <c r="F183" s="141">
        <v>17</v>
      </c>
      <c r="G183" s="142" t="s">
        <v>273</v>
      </c>
      <c r="H183" s="73">
        <f>'3.Assessment Tool'!U18</f>
        <v>0</v>
      </c>
      <c r="I183" s="166">
        <f>'3.Assessment Tool'!V18</f>
        <v>0</v>
      </c>
      <c r="J183" s="143"/>
      <c r="K183" s="184">
        <f t="shared" si="6"/>
        <v>1</v>
      </c>
      <c r="M183" s="198">
        <f t="shared" si="7"/>
        <v>0</v>
      </c>
    </row>
    <row r="184" spans="1:13" ht="28.8">
      <c r="A184" s="141" t="s">
        <v>17</v>
      </c>
      <c r="B184" s="141" t="s">
        <v>217</v>
      </c>
      <c r="C184" s="71" t="s">
        <v>213</v>
      </c>
      <c r="D184" s="141">
        <v>2</v>
      </c>
      <c r="E184" s="141">
        <v>19</v>
      </c>
      <c r="F184" s="141">
        <v>17</v>
      </c>
      <c r="G184" s="140" t="s">
        <v>228</v>
      </c>
      <c r="H184" s="73">
        <f>'3.Assessment Tool'!U19</f>
        <v>0</v>
      </c>
      <c r="I184" s="166">
        <f>'3.Assessment Tool'!V19</f>
        <v>0</v>
      </c>
      <c r="J184" s="143"/>
      <c r="K184" s="184">
        <f t="shared" si="6"/>
        <v>1</v>
      </c>
      <c r="M184" s="198">
        <f t="shared" si="7"/>
        <v>0</v>
      </c>
    </row>
    <row r="185" spans="1:13">
      <c r="A185" s="141" t="s">
        <v>17</v>
      </c>
      <c r="B185" s="141" t="s">
        <v>217</v>
      </c>
      <c r="C185" s="71" t="s">
        <v>213</v>
      </c>
      <c r="D185" s="141">
        <v>3</v>
      </c>
      <c r="E185" s="141">
        <v>19</v>
      </c>
      <c r="F185" s="141">
        <v>17</v>
      </c>
      <c r="G185" s="140" t="s">
        <v>229</v>
      </c>
      <c r="H185" s="73">
        <f>'3.Assessment Tool'!U20</f>
        <v>0</v>
      </c>
      <c r="I185" s="166">
        <f>'3.Assessment Tool'!V20</f>
        <v>0</v>
      </c>
      <c r="J185" s="143"/>
      <c r="K185" s="184">
        <f t="shared" si="6"/>
        <v>1</v>
      </c>
      <c r="M185" s="198">
        <f t="shared" si="7"/>
        <v>0</v>
      </c>
    </row>
    <row r="186" spans="1:13">
      <c r="A186" s="141" t="s">
        <v>17</v>
      </c>
      <c r="B186" s="141" t="s">
        <v>217</v>
      </c>
      <c r="C186" s="71" t="s">
        <v>213</v>
      </c>
      <c r="D186" s="141">
        <v>4</v>
      </c>
      <c r="E186" s="141">
        <v>19</v>
      </c>
      <c r="F186" s="141">
        <v>17</v>
      </c>
      <c r="G186" s="140" t="s">
        <v>230</v>
      </c>
      <c r="H186" s="73">
        <f>'3.Assessment Tool'!U21</f>
        <v>0</v>
      </c>
      <c r="I186" s="166">
        <f>'3.Assessment Tool'!V21</f>
        <v>0</v>
      </c>
      <c r="J186" s="143"/>
      <c r="K186" s="184">
        <f t="shared" si="6"/>
        <v>1</v>
      </c>
      <c r="M186" s="198">
        <f t="shared" si="7"/>
        <v>0</v>
      </c>
    </row>
    <row r="187" spans="1:13">
      <c r="A187" s="141" t="s">
        <v>17</v>
      </c>
      <c r="B187" s="141" t="s">
        <v>217</v>
      </c>
      <c r="C187" s="71" t="s">
        <v>213</v>
      </c>
      <c r="D187" s="141">
        <v>5</v>
      </c>
      <c r="E187" s="141">
        <v>19</v>
      </c>
      <c r="F187" s="141">
        <v>17</v>
      </c>
      <c r="G187" s="140" t="s">
        <v>231</v>
      </c>
      <c r="H187" s="73">
        <f>'3.Assessment Tool'!U22</f>
        <v>0</v>
      </c>
      <c r="I187" s="166">
        <f>'3.Assessment Tool'!V22</f>
        <v>0</v>
      </c>
      <c r="J187" s="143"/>
      <c r="K187" s="184">
        <f t="shared" si="6"/>
        <v>1</v>
      </c>
      <c r="M187" s="198">
        <f t="shared" si="7"/>
        <v>0</v>
      </c>
    </row>
    <row r="188" spans="1:13">
      <c r="A188" s="141" t="s">
        <v>17</v>
      </c>
      <c r="B188" s="141" t="s">
        <v>217</v>
      </c>
      <c r="C188" s="71" t="s">
        <v>213</v>
      </c>
      <c r="D188" s="141">
        <v>6</v>
      </c>
      <c r="E188" s="141">
        <v>19</v>
      </c>
      <c r="F188" s="141">
        <v>17</v>
      </c>
      <c r="G188" s="140" t="s">
        <v>232</v>
      </c>
      <c r="H188" s="73">
        <f>'3.Assessment Tool'!U23</f>
        <v>0</v>
      </c>
      <c r="I188" s="166">
        <f>'3.Assessment Tool'!V23</f>
        <v>0</v>
      </c>
      <c r="J188" s="143"/>
      <c r="K188" s="184">
        <f t="shared" si="6"/>
        <v>1</v>
      </c>
      <c r="M188" s="198">
        <f t="shared" si="7"/>
        <v>0</v>
      </c>
    </row>
    <row r="189" spans="1:13" ht="28.8">
      <c r="A189" s="141" t="s">
        <v>17</v>
      </c>
      <c r="B189" s="141" t="s">
        <v>217</v>
      </c>
      <c r="C189" s="71" t="s">
        <v>213</v>
      </c>
      <c r="D189" s="141">
        <v>7</v>
      </c>
      <c r="E189" s="141">
        <v>19</v>
      </c>
      <c r="F189" s="141">
        <v>17</v>
      </c>
      <c r="G189" s="140" t="s">
        <v>233</v>
      </c>
      <c r="H189" s="73">
        <f>'3.Assessment Tool'!U24</f>
        <v>0</v>
      </c>
      <c r="I189" s="166">
        <f>'3.Assessment Tool'!V24</f>
        <v>0</v>
      </c>
      <c r="J189" s="143"/>
      <c r="K189" s="184">
        <f t="shared" si="6"/>
        <v>1</v>
      </c>
      <c r="M189" s="198">
        <f t="shared" si="7"/>
        <v>0</v>
      </c>
    </row>
    <row r="190" spans="1:13" ht="43.2">
      <c r="A190" s="141" t="s">
        <v>18</v>
      </c>
      <c r="B190" s="141" t="s">
        <v>217</v>
      </c>
      <c r="C190" s="71" t="s">
        <v>213</v>
      </c>
      <c r="D190" s="141">
        <v>1</v>
      </c>
      <c r="E190" s="141">
        <v>19</v>
      </c>
      <c r="F190" s="141">
        <v>27</v>
      </c>
      <c r="G190" s="142" t="s">
        <v>359</v>
      </c>
      <c r="H190" s="73">
        <f>'3.Assessment Tool'!U28</f>
        <v>0</v>
      </c>
      <c r="I190" s="166">
        <f>'3.Assessment Tool'!V28</f>
        <v>0</v>
      </c>
      <c r="J190" s="143"/>
      <c r="K190" s="184">
        <f t="shared" si="6"/>
        <v>1</v>
      </c>
      <c r="M190" s="198">
        <f t="shared" si="7"/>
        <v>0</v>
      </c>
    </row>
    <row r="191" spans="1:13" ht="28.8">
      <c r="A191" s="141" t="s">
        <v>18</v>
      </c>
      <c r="B191" s="141" t="s">
        <v>217</v>
      </c>
      <c r="C191" s="71" t="s">
        <v>213</v>
      </c>
      <c r="D191" s="141">
        <v>2</v>
      </c>
      <c r="E191" s="141">
        <v>19</v>
      </c>
      <c r="F191" s="141">
        <v>27</v>
      </c>
      <c r="G191" s="140" t="s">
        <v>234</v>
      </c>
      <c r="H191" s="73">
        <f>'3.Assessment Tool'!U29</f>
        <v>0</v>
      </c>
      <c r="I191" s="166">
        <f>'3.Assessment Tool'!V29</f>
        <v>0</v>
      </c>
      <c r="J191" s="143"/>
      <c r="K191" s="184">
        <f t="shared" si="6"/>
        <v>1</v>
      </c>
      <c r="M191" s="198">
        <f t="shared" si="7"/>
        <v>0</v>
      </c>
    </row>
    <row r="192" spans="1:13">
      <c r="A192" s="141" t="s">
        <v>18</v>
      </c>
      <c r="B192" s="141" t="s">
        <v>217</v>
      </c>
      <c r="C192" s="71" t="s">
        <v>213</v>
      </c>
      <c r="D192" s="141">
        <v>3</v>
      </c>
      <c r="E192" s="141">
        <v>19</v>
      </c>
      <c r="F192" s="141">
        <v>27</v>
      </c>
      <c r="G192" s="140" t="s">
        <v>235</v>
      </c>
      <c r="H192" s="73">
        <f>'3.Assessment Tool'!U30</f>
        <v>0</v>
      </c>
      <c r="I192" s="166">
        <f>'3.Assessment Tool'!V30</f>
        <v>0</v>
      </c>
      <c r="J192" s="143"/>
      <c r="K192" s="184">
        <f t="shared" si="6"/>
        <v>1</v>
      </c>
      <c r="M192" s="198">
        <f t="shared" si="7"/>
        <v>0</v>
      </c>
    </row>
    <row r="193" spans="1:13" ht="28.8">
      <c r="A193" s="141" t="s">
        <v>18</v>
      </c>
      <c r="B193" s="141" t="s">
        <v>217</v>
      </c>
      <c r="C193" s="71" t="s">
        <v>213</v>
      </c>
      <c r="D193" s="141">
        <v>4</v>
      </c>
      <c r="E193" s="141">
        <v>19</v>
      </c>
      <c r="F193" s="141">
        <v>27</v>
      </c>
      <c r="G193" s="140" t="s">
        <v>236</v>
      </c>
      <c r="H193" s="73">
        <f>'3.Assessment Tool'!U31</f>
        <v>0</v>
      </c>
      <c r="I193" s="166">
        <f>'3.Assessment Tool'!V31</f>
        <v>0</v>
      </c>
      <c r="J193" s="143"/>
      <c r="K193" s="184">
        <f t="shared" si="6"/>
        <v>1</v>
      </c>
      <c r="M193" s="198">
        <f t="shared" si="7"/>
        <v>0</v>
      </c>
    </row>
    <row r="194" spans="1:13">
      <c r="A194" s="141" t="s">
        <v>18</v>
      </c>
      <c r="B194" s="141" t="s">
        <v>217</v>
      </c>
      <c r="C194" s="71" t="s">
        <v>213</v>
      </c>
      <c r="D194" s="141">
        <v>5</v>
      </c>
      <c r="E194" s="141">
        <v>19</v>
      </c>
      <c r="F194" s="141">
        <v>27</v>
      </c>
      <c r="G194" s="140" t="s">
        <v>237</v>
      </c>
      <c r="H194" s="73">
        <f>'3.Assessment Tool'!U32</f>
        <v>0</v>
      </c>
      <c r="I194" s="166">
        <f>'3.Assessment Tool'!V32</f>
        <v>0</v>
      </c>
      <c r="J194" s="143"/>
      <c r="K194" s="184">
        <f t="shared" si="6"/>
        <v>1</v>
      </c>
      <c r="M194" s="198">
        <f t="shared" si="7"/>
        <v>0</v>
      </c>
    </row>
    <row r="195" spans="1:13" ht="28.8">
      <c r="A195" s="141" t="s">
        <v>18</v>
      </c>
      <c r="B195" s="141" t="s">
        <v>217</v>
      </c>
      <c r="C195" s="71" t="s">
        <v>213</v>
      </c>
      <c r="D195" s="141">
        <v>6</v>
      </c>
      <c r="E195" s="141">
        <v>19</v>
      </c>
      <c r="F195" s="141">
        <v>27</v>
      </c>
      <c r="G195" s="140" t="s">
        <v>238</v>
      </c>
      <c r="H195" s="73">
        <f>'3.Assessment Tool'!U33</f>
        <v>0</v>
      </c>
      <c r="I195" s="166">
        <f>'3.Assessment Tool'!V33</f>
        <v>0</v>
      </c>
      <c r="J195" s="143"/>
      <c r="K195" s="184">
        <f t="shared" si="6"/>
        <v>1</v>
      </c>
      <c r="M195" s="198">
        <f t="shared" si="7"/>
        <v>0</v>
      </c>
    </row>
    <row r="196" spans="1:13" ht="28.8">
      <c r="A196" s="141" t="s">
        <v>18</v>
      </c>
      <c r="B196" s="141" t="s">
        <v>217</v>
      </c>
      <c r="C196" s="71" t="s">
        <v>213</v>
      </c>
      <c r="D196" s="141">
        <v>7</v>
      </c>
      <c r="E196" s="141">
        <v>19</v>
      </c>
      <c r="F196" s="141">
        <v>27</v>
      </c>
      <c r="G196" s="140" t="s">
        <v>239</v>
      </c>
      <c r="H196" s="73">
        <f>'3.Assessment Tool'!U34</f>
        <v>0</v>
      </c>
      <c r="I196" s="166">
        <f>'3.Assessment Tool'!V34</f>
        <v>0</v>
      </c>
      <c r="J196" s="143"/>
      <c r="K196" s="184">
        <f t="shared" ref="K196:K202" si="8">IF(H196&lt;&gt;"Yes",1,0)</f>
        <v>1</v>
      </c>
      <c r="M196" s="198">
        <f t="shared" ref="M196:M202" si="9">IF(H196="yes",1,0)</f>
        <v>0</v>
      </c>
    </row>
    <row r="197" spans="1:13">
      <c r="A197" s="141" t="s">
        <v>18</v>
      </c>
      <c r="B197" s="141" t="s">
        <v>217</v>
      </c>
      <c r="C197" s="71" t="s">
        <v>213</v>
      </c>
      <c r="D197" s="141">
        <v>8</v>
      </c>
      <c r="E197" s="141">
        <v>19</v>
      </c>
      <c r="F197" s="141">
        <v>27</v>
      </c>
      <c r="G197" s="140" t="s">
        <v>240</v>
      </c>
      <c r="H197" s="73">
        <f>'3.Assessment Tool'!U35</f>
        <v>0</v>
      </c>
      <c r="I197" s="166">
        <f>'3.Assessment Tool'!V35</f>
        <v>0</v>
      </c>
      <c r="J197" s="143"/>
      <c r="K197" s="184">
        <f t="shared" si="8"/>
        <v>1</v>
      </c>
      <c r="M197" s="198">
        <f t="shared" si="9"/>
        <v>0</v>
      </c>
    </row>
    <row r="198" spans="1:13" ht="28.8">
      <c r="A198" s="141" t="s">
        <v>18</v>
      </c>
      <c r="B198" s="141" t="s">
        <v>217</v>
      </c>
      <c r="C198" s="71" t="s">
        <v>213</v>
      </c>
      <c r="D198" s="141">
        <v>9</v>
      </c>
      <c r="E198" s="141">
        <v>19</v>
      </c>
      <c r="F198" s="141">
        <v>27</v>
      </c>
      <c r="G198" s="140" t="s">
        <v>241</v>
      </c>
      <c r="H198" s="73">
        <f>'3.Assessment Tool'!U36</f>
        <v>0</v>
      </c>
      <c r="I198" s="166">
        <f>'3.Assessment Tool'!V36</f>
        <v>0</v>
      </c>
      <c r="J198" s="143"/>
      <c r="K198" s="184">
        <f t="shared" si="8"/>
        <v>1</v>
      </c>
      <c r="M198" s="198">
        <f t="shared" si="9"/>
        <v>0</v>
      </c>
    </row>
    <row r="199" spans="1:13" ht="43.2">
      <c r="A199" s="141" t="s">
        <v>19</v>
      </c>
      <c r="B199" s="141" t="s">
        <v>217</v>
      </c>
      <c r="C199" s="71" t="s">
        <v>213</v>
      </c>
      <c r="D199" s="141">
        <v>1</v>
      </c>
      <c r="E199" s="141">
        <v>19</v>
      </c>
      <c r="F199" s="141">
        <v>36</v>
      </c>
      <c r="G199" s="142" t="s">
        <v>361</v>
      </c>
      <c r="H199" s="73">
        <f>'3.Assessment Tool'!U38</f>
        <v>0</v>
      </c>
      <c r="I199" s="166">
        <f>'3.Assessment Tool'!V38</f>
        <v>0</v>
      </c>
      <c r="J199" s="143"/>
      <c r="K199" s="184">
        <f t="shared" si="8"/>
        <v>1</v>
      </c>
      <c r="M199" s="198">
        <f t="shared" si="9"/>
        <v>0</v>
      </c>
    </row>
    <row r="200" spans="1:13" ht="28.8">
      <c r="A200" s="141" t="s">
        <v>19</v>
      </c>
      <c r="B200" s="141" t="s">
        <v>217</v>
      </c>
      <c r="C200" s="71" t="s">
        <v>213</v>
      </c>
      <c r="D200" s="141">
        <v>2</v>
      </c>
      <c r="E200" s="141">
        <v>19</v>
      </c>
      <c r="F200" s="141">
        <v>36</v>
      </c>
      <c r="G200" s="140" t="s">
        <v>243</v>
      </c>
      <c r="H200" s="73">
        <f>'3.Assessment Tool'!U39</f>
        <v>0</v>
      </c>
      <c r="I200" s="166">
        <f>'3.Assessment Tool'!V39</f>
        <v>0</v>
      </c>
      <c r="J200" s="143"/>
      <c r="K200" s="184">
        <f t="shared" si="8"/>
        <v>1</v>
      </c>
      <c r="M200" s="198">
        <f t="shared" si="9"/>
        <v>0</v>
      </c>
    </row>
    <row r="201" spans="1:13" ht="30.6">
      <c r="A201" s="141" t="s">
        <v>19</v>
      </c>
      <c r="B201" s="141" t="s">
        <v>217</v>
      </c>
      <c r="C201" s="71" t="s">
        <v>213</v>
      </c>
      <c r="D201" s="141">
        <v>3</v>
      </c>
      <c r="E201" s="141">
        <v>19</v>
      </c>
      <c r="F201" s="141">
        <v>36</v>
      </c>
      <c r="G201" s="140" t="s">
        <v>274</v>
      </c>
      <c r="H201" s="73">
        <f>'3.Assessment Tool'!U40</f>
        <v>0</v>
      </c>
      <c r="I201" s="166">
        <f>'3.Assessment Tool'!V40</f>
        <v>0</v>
      </c>
      <c r="J201" s="143"/>
      <c r="K201" s="184">
        <f t="shared" si="8"/>
        <v>1</v>
      </c>
      <c r="M201" s="198">
        <f t="shared" si="9"/>
        <v>0</v>
      </c>
    </row>
    <row r="202" spans="1:13" ht="28.8">
      <c r="A202" s="141" t="s">
        <v>19</v>
      </c>
      <c r="B202" s="141" t="s">
        <v>217</v>
      </c>
      <c r="C202" s="71" t="s">
        <v>213</v>
      </c>
      <c r="D202" s="141">
        <v>4</v>
      </c>
      <c r="E202" s="141">
        <v>19</v>
      </c>
      <c r="F202" s="141">
        <v>36</v>
      </c>
      <c r="G202" s="140" t="s">
        <v>242</v>
      </c>
      <c r="H202" s="73">
        <f>'3.Assessment Tool'!U41</f>
        <v>0</v>
      </c>
      <c r="I202" s="166">
        <f>'3.Assessment Tool'!V41</f>
        <v>0</v>
      </c>
      <c r="J202" s="143"/>
      <c r="K202" s="184">
        <f t="shared" si="8"/>
        <v>1</v>
      </c>
      <c r="M202" s="198">
        <f t="shared" si="9"/>
        <v>0</v>
      </c>
    </row>
    <row r="204" spans="1:13" hidden="1">
      <c r="A204" s="22" t="s">
        <v>9</v>
      </c>
      <c r="B204" s="22">
        <f>M3+M4+M5+M6+M7+M8+M9+M10+M11+M12+M13+M14+M15+M16+M17+M18+M19+M20+M21+M22+M23+M24+M25+M26+M27</f>
        <v>0</v>
      </c>
      <c r="C204" s="22">
        <v>25</v>
      </c>
      <c r="D204" s="206">
        <f>B204/C204</f>
        <v>0</v>
      </c>
    </row>
    <row r="205" spans="1:13" hidden="1">
      <c r="A205" s="22" t="s">
        <v>10</v>
      </c>
      <c r="B205" s="22">
        <f>M28+M29+M30+M31+M32+M33+M34+M35+M36+M37+M38+M39+M40+M41+M42+M43+M44+M45+M46+M47+M48+M49+M50+M51+M52+M53+M54+M55+M56+M57+M58+M59</f>
        <v>0</v>
      </c>
      <c r="C205" s="22">
        <v>32</v>
      </c>
      <c r="D205" s="206">
        <f t="shared" ref="D205:D210" si="10">B205/C205</f>
        <v>0</v>
      </c>
    </row>
    <row r="206" spans="1:13" hidden="1">
      <c r="A206" s="22" t="s">
        <v>11</v>
      </c>
      <c r="B206" s="22">
        <f>M60+M61+M62+M63+M64+M65+M66+M67+M68+M69+M70+M71+M72+M73+M74+M75+M76+M77+M78+M79+M80+M81+M82+M83+M84+M85</f>
        <v>0</v>
      </c>
      <c r="C206" s="34">
        <v>26</v>
      </c>
      <c r="D206" s="206">
        <f t="shared" si="10"/>
        <v>0</v>
      </c>
    </row>
    <row r="207" spans="1:13" hidden="1">
      <c r="A207" s="22" t="s">
        <v>12</v>
      </c>
      <c r="B207" s="22">
        <f>M86+M87+M88+M89+M90+M91+M92+M93+M94+M95+M96+M97+M98+M99+M100+M101+M102+M103+M104+M105+M106+M107+M108+M109+M110+M111</f>
        <v>0</v>
      </c>
      <c r="C207" s="22">
        <v>26</v>
      </c>
      <c r="D207" s="206">
        <f t="shared" si="10"/>
        <v>0</v>
      </c>
    </row>
    <row r="208" spans="1:13" hidden="1">
      <c r="A208" s="22" t="s">
        <v>13</v>
      </c>
      <c r="B208" s="22">
        <f>M112+M113+M114+M115+M116+M117+M118+M119+M120+M121+M122+M123+M124+M125+M126+M127+M128+M129+M130+M131+M132+M133+M134+M135+M136+M137+M138+M139+M140+M141+M142+M143</f>
        <v>0</v>
      </c>
      <c r="C208" s="22">
        <v>32</v>
      </c>
      <c r="D208" s="206">
        <f t="shared" si="10"/>
        <v>0</v>
      </c>
    </row>
    <row r="209" spans="1:4" hidden="1">
      <c r="A209" s="22" t="s">
        <v>381</v>
      </c>
      <c r="B209" s="22">
        <f>M144+M145+M146+M147+M148+M149+M150+M151+M152+M153+M154+M155+M156+M157+M158+M159+M160+M161+M162+M163+M164+M165+M166+M167+M168+M169</f>
        <v>0</v>
      </c>
      <c r="C209" s="22">
        <v>26</v>
      </c>
      <c r="D209" s="206">
        <f t="shared" si="10"/>
        <v>0</v>
      </c>
    </row>
    <row r="210" spans="1:4" hidden="1">
      <c r="A210" s="22" t="s">
        <v>217</v>
      </c>
      <c r="B210" s="22">
        <f>M170+M171+M172+M173+M174+M175+M176+M177+M178+M179+M180+M181+M182+M183+M184+M185+M186+M187+M188+M189+M190+M191+M192+M193+M194+M195+M196+M197+M198+M199+M200+M201+M202</f>
        <v>0</v>
      </c>
      <c r="C210" s="22">
        <v>33</v>
      </c>
      <c r="D210" s="206">
        <f t="shared" si="10"/>
        <v>0</v>
      </c>
    </row>
  </sheetData>
  <autoFilter ref="A2:K202" xr:uid="{00000000-0009-0000-0000-000003000000}"/>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M43"/>
  <sheetViews>
    <sheetView topLeftCell="A2" workbookViewId="0">
      <selection activeCell="C27" sqref="C27"/>
    </sheetView>
  </sheetViews>
  <sheetFormatPr defaultColWidth="24.33203125" defaultRowHeight="14.4"/>
  <cols>
    <col min="1" max="1" width="14.44140625" style="34" customWidth="1"/>
    <col min="2" max="4" width="18.44140625" customWidth="1"/>
    <col min="5" max="5" width="9.44140625" bestFit="1" customWidth="1"/>
    <col min="6" max="6" width="7.44140625" bestFit="1" customWidth="1"/>
    <col min="7" max="7" width="7.33203125" bestFit="1" customWidth="1"/>
    <col min="8" max="8" width="18.44140625" customWidth="1"/>
    <col min="9" max="9" width="8.33203125" bestFit="1" customWidth="1"/>
    <col min="10" max="10" width="9.6640625" bestFit="1" customWidth="1"/>
    <col min="11" max="11" width="4.5546875" bestFit="1" customWidth="1"/>
    <col min="12" max="13" width="8.6640625" bestFit="1" customWidth="1"/>
  </cols>
  <sheetData>
    <row r="2" spans="2:12" s="13" customFormat="1">
      <c r="B2" s="13" t="s">
        <v>23</v>
      </c>
      <c r="C2" s="13" t="s">
        <v>7</v>
      </c>
      <c r="D2" s="13" t="s">
        <v>211</v>
      </c>
      <c r="E2" s="13" t="s">
        <v>212</v>
      </c>
      <c r="F2" s="13" t="s">
        <v>215</v>
      </c>
      <c r="G2" s="13" t="s">
        <v>214</v>
      </c>
      <c r="H2" s="13" t="s">
        <v>192</v>
      </c>
      <c r="I2" s="13" t="s">
        <v>209</v>
      </c>
      <c r="J2" s="13" t="s">
        <v>210</v>
      </c>
      <c r="K2" s="13" t="s">
        <v>208</v>
      </c>
      <c r="L2" s="13" t="s">
        <v>216</v>
      </c>
    </row>
    <row r="3" spans="2:12">
      <c r="B3" t="s">
        <v>15</v>
      </c>
      <c r="C3" t="s">
        <v>9</v>
      </c>
      <c r="D3" t="s">
        <v>213</v>
      </c>
      <c r="E3">
        <v>1</v>
      </c>
      <c r="F3">
        <v>1</v>
      </c>
      <c r="G3">
        <v>1</v>
      </c>
      <c r="H3" t="s">
        <v>185</v>
      </c>
      <c r="I3" t="s">
        <v>79</v>
      </c>
      <c r="J3">
        <v>0</v>
      </c>
      <c r="L3">
        <v>1</v>
      </c>
    </row>
    <row r="4" spans="2:12" s="34" customFormat="1">
      <c r="B4" s="34" t="s">
        <v>15</v>
      </c>
      <c r="C4" s="34" t="s">
        <v>9</v>
      </c>
      <c r="D4" s="34" t="s">
        <v>213</v>
      </c>
      <c r="E4" s="34">
        <v>2</v>
      </c>
      <c r="F4" s="34">
        <v>1</v>
      </c>
      <c r="G4" s="34">
        <v>1</v>
      </c>
      <c r="H4" s="34" t="s">
        <v>186</v>
      </c>
      <c r="I4" s="34" t="s">
        <v>77</v>
      </c>
      <c r="J4" s="34">
        <v>0</v>
      </c>
      <c r="L4" s="34">
        <v>0</v>
      </c>
    </row>
    <row r="5" spans="2:12" s="34" customFormat="1">
      <c r="B5" s="34" t="s">
        <v>15</v>
      </c>
      <c r="C5" s="34" t="s">
        <v>9</v>
      </c>
      <c r="D5" s="34" t="s">
        <v>213</v>
      </c>
      <c r="E5" s="34">
        <v>3</v>
      </c>
      <c r="F5" s="34">
        <v>1</v>
      </c>
      <c r="G5" s="34">
        <v>1</v>
      </c>
      <c r="H5" s="34" t="s">
        <v>174</v>
      </c>
      <c r="I5" s="34" t="s">
        <v>77</v>
      </c>
      <c r="J5" s="34">
        <v>0</v>
      </c>
      <c r="L5" s="34">
        <v>0</v>
      </c>
    </row>
    <row r="6" spans="2:12" s="34" customFormat="1">
      <c r="B6" s="34" t="s">
        <v>16</v>
      </c>
      <c r="C6" s="34" t="s">
        <v>9</v>
      </c>
      <c r="D6" s="34" t="s">
        <v>213</v>
      </c>
      <c r="E6" s="34">
        <v>1</v>
      </c>
      <c r="F6" s="34">
        <v>1</v>
      </c>
      <c r="G6" s="34">
        <v>8</v>
      </c>
      <c r="H6" s="34" t="s">
        <v>187</v>
      </c>
      <c r="I6" s="34">
        <v>0</v>
      </c>
      <c r="J6" s="34">
        <v>0</v>
      </c>
      <c r="L6" s="34">
        <v>1</v>
      </c>
    </row>
    <row r="7" spans="2:12" s="34" customFormat="1">
      <c r="B7" s="34" t="s">
        <v>16</v>
      </c>
      <c r="C7" s="34" t="s">
        <v>9</v>
      </c>
      <c r="D7" s="34" t="s">
        <v>213</v>
      </c>
      <c r="E7" s="34">
        <v>2</v>
      </c>
      <c r="F7" s="34">
        <v>1</v>
      </c>
      <c r="G7" s="34">
        <v>8</v>
      </c>
      <c r="H7" s="34" t="s">
        <v>50</v>
      </c>
      <c r="I7" s="34" t="s">
        <v>77</v>
      </c>
      <c r="J7" s="34">
        <v>0</v>
      </c>
      <c r="L7" s="34">
        <v>0</v>
      </c>
    </row>
    <row r="8" spans="2:12" s="34" customFormat="1">
      <c r="B8" s="34" t="s">
        <v>16</v>
      </c>
      <c r="C8" s="34" t="s">
        <v>9</v>
      </c>
      <c r="D8" s="34" t="s">
        <v>213</v>
      </c>
      <c r="E8" s="34">
        <v>3</v>
      </c>
      <c r="F8" s="34">
        <v>1</v>
      </c>
      <c r="G8" s="34">
        <v>8</v>
      </c>
      <c r="H8" s="34" t="s">
        <v>53</v>
      </c>
      <c r="I8" s="34">
        <v>0</v>
      </c>
      <c r="J8" s="34">
        <v>0</v>
      </c>
      <c r="L8" s="34">
        <v>1</v>
      </c>
    </row>
    <row r="9" spans="2:12" s="34" customFormat="1">
      <c r="B9" s="34" t="s">
        <v>16</v>
      </c>
      <c r="C9" s="34" t="s">
        <v>9</v>
      </c>
      <c r="D9" s="34" t="s">
        <v>213</v>
      </c>
      <c r="E9" s="34">
        <v>4</v>
      </c>
      <c r="F9" s="34">
        <v>1</v>
      </c>
      <c r="G9" s="34">
        <v>8</v>
      </c>
      <c r="H9" s="34" t="s">
        <v>52</v>
      </c>
      <c r="I9" s="34">
        <v>0</v>
      </c>
      <c r="J9" s="34">
        <v>0</v>
      </c>
      <c r="L9" s="34">
        <v>1</v>
      </c>
    </row>
    <row r="10" spans="2:12" s="34" customFormat="1">
      <c r="B10" s="34" t="s">
        <v>16</v>
      </c>
      <c r="C10" s="34" t="s">
        <v>9</v>
      </c>
      <c r="D10" s="34" t="s">
        <v>213</v>
      </c>
      <c r="E10" s="34">
        <v>5</v>
      </c>
      <c r="F10" s="34">
        <v>1</v>
      </c>
      <c r="G10" s="34">
        <v>8</v>
      </c>
      <c r="H10" s="34" t="s">
        <v>55</v>
      </c>
      <c r="I10" s="34">
        <v>0</v>
      </c>
      <c r="J10" s="34">
        <v>0</v>
      </c>
      <c r="L10" s="34">
        <v>1</v>
      </c>
    </row>
    <row r="11" spans="2:12" s="34" customFormat="1">
      <c r="B11" s="34" t="s">
        <v>16</v>
      </c>
      <c r="C11" s="34" t="s">
        <v>9</v>
      </c>
      <c r="D11" s="34" t="s">
        <v>213</v>
      </c>
      <c r="E11" s="34">
        <v>6</v>
      </c>
      <c r="F11" s="34">
        <v>1</v>
      </c>
      <c r="G11" s="34">
        <v>8</v>
      </c>
      <c r="H11" s="34" t="s">
        <v>175</v>
      </c>
      <c r="I11" s="34">
        <v>0</v>
      </c>
      <c r="J11" s="34">
        <v>0</v>
      </c>
      <c r="L11" s="34">
        <v>1</v>
      </c>
    </row>
    <row r="12" spans="2:12" s="34" customFormat="1">
      <c r="B12" s="34" t="s">
        <v>17</v>
      </c>
      <c r="C12" s="34" t="s">
        <v>9</v>
      </c>
      <c r="D12" s="34" t="s">
        <v>213</v>
      </c>
      <c r="E12" s="34">
        <v>1</v>
      </c>
      <c r="F12" s="34">
        <v>1</v>
      </c>
      <c r="G12" s="34">
        <v>17</v>
      </c>
      <c r="H12" s="34" t="s">
        <v>188</v>
      </c>
      <c r="I12" s="34" t="s">
        <v>77</v>
      </c>
      <c r="J12" s="34">
        <v>0</v>
      </c>
      <c r="L12" s="34">
        <v>0</v>
      </c>
    </row>
    <row r="13" spans="2:12" s="34" customFormat="1">
      <c r="B13" s="34" t="s">
        <v>17</v>
      </c>
      <c r="C13" s="34" t="s">
        <v>9</v>
      </c>
      <c r="D13" s="34" t="s">
        <v>213</v>
      </c>
      <c r="E13" s="34">
        <v>2</v>
      </c>
      <c r="F13" s="34">
        <v>1</v>
      </c>
      <c r="G13" s="34">
        <v>17</v>
      </c>
      <c r="H13" s="34" t="s">
        <v>71</v>
      </c>
      <c r="I13" s="34">
        <v>0</v>
      </c>
      <c r="J13" s="34">
        <v>0</v>
      </c>
      <c r="L13" s="34">
        <v>1</v>
      </c>
    </row>
    <row r="14" spans="2:12" s="34" customFormat="1">
      <c r="B14" s="34" t="s">
        <v>17</v>
      </c>
      <c r="C14" s="34" t="s">
        <v>9</v>
      </c>
      <c r="D14" s="34" t="s">
        <v>213</v>
      </c>
      <c r="E14" s="34">
        <v>3</v>
      </c>
      <c r="F14" s="34">
        <v>1</v>
      </c>
      <c r="G14" s="34">
        <v>17</v>
      </c>
      <c r="H14" s="34" t="s">
        <v>58</v>
      </c>
      <c r="I14" s="34">
        <v>0</v>
      </c>
      <c r="J14" s="34">
        <v>0</v>
      </c>
      <c r="L14" s="34">
        <v>1</v>
      </c>
    </row>
    <row r="15" spans="2:12" s="34" customFormat="1">
      <c r="B15" s="34" t="s">
        <v>17</v>
      </c>
      <c r="C15" s="34" t="s">
        <v>9</v>
      </c>
      <c r="D15" s="34" t="s">
        <v>213</v>
      </c>
      <c r="E15" s="34">
        <v>4</v>
      </c>
      <c r="F15" s="34">
        <v>1</v>
      </c>
      <c r="G15" s="34">
        <v>17</v>
      </c>
      <c r="H15" s="34" t="s">
        <v>3</v>
      </c>
      <c r="I15" s="34">
        <v>0</v>
      </c>
      <c r="J15" s="34">
        <v>0</v>
      </c>
      <c r="L15" s="34">
        <v>1</v>
      </c>
    </row>
    <row r="16" spans="2:12" s="34" customFormat="1">
      <c r="B16" s="34" t="s">
        <v>17</v>
      </c>
      <c r="C16" s="34" t="s">
        <v>9</v>
      </c>
      <c r="D16" s="34" t="s">
        <v>213</v>
      </c>
      <c r="E16" s="34">
        <v>5</v>
      </c>
      <c r="F16" s="34">
        <v>1</v>
      </c>
      <c r="G16" s="34">
        <v>17</v>
      </c>
      <c r="H16" s="34" t="s">
        <v>86</v>
      </c>
      <c r="I16" s="34" t="s">
        <v>77</v>
      </c>
      <c r="J16" s="34">
        <v>0</v>
      </c>
      <c r="L16" s="34">
        <v>0</v>
      </c>
    </row>
    <row r="17" spans="2:13" s="34" customFormat="1">
      <c r="B17" s="34" t="s">
        <v>18</v>
      </c>
      <c r="C17" s="34" t="s">
        <v>9</v>
      </c>
      <c r="D17" s="34" t="s">
        <v>213</v>
      </c>
      <c r="E17" s="34">
        <v>1</v>
      </c>
      <c r="F17" s="34">
        <v>1</v>
      </c>
      <c r="G17" s="34">
        <v>27</v>
      </c>
      <c r="H17" s="34" t="s">
        <v>189</v>
      </c>
      <c r="I17" s="34">
        <v>0</v>
      </c>
      <c r="J17" s="34">
        <v>0</v>
      </c>
      <c r="L17" s="34">
        <v>1</v>
      </c>
    </row>
    <row r="18" spans="2:13" s="34" customFormat="1">
      <c r="B18" s="34" t="s">
        <v>18</v>
      </c>
      <c r="C18" s="34" t="s">
        <v>9</v>
      </c>
      <c r="D18" s="34" t="s">
        <v>213</v>
      </c>
      <c r="E18" s="34">
        <v>2</v>
      </c>
      <c r="F18" s="34">
        <v>1</v>
      </c>
      <c r="G18" s="34">
        <v>27</v>
      </c>
      <c r="H18" s="34" t="s">
        <v>105</v>
      </c>
      <c r="I18" s="34">
        <v>0</v>
      </c>
      <c r="J18" s="34">
        <v>0</v>
      </c>
      <c r="L18" s="34">
        <v>1</v>
      </c>
    </row>
    <row r="19" spans="2:13" s="34" customFormat="1">
      <c r="B19" s="34" t="s">
        <v>18</v>
      </c>
      <c r="C19" s="34" t="s">
        <v>9</v>
      </c>
      <c r="D19" s="34" t="s">
        <v>213</v>
      </c>
      <c r="E19" s="34">
        <v>3</v>
      </c>
      <c r="F19" s="34">
        <v>1</v>
      </c>
      <c r="G19" s="34">
        <v>27</v>
      </c>
      <c r="H19" s="34" t="s">
        <v>87</v>
      </c>
      <c r="I19" s="34">
        <v>0</v>
      </c>
      <c r="J19" s="34">
        <v>0</v>
      </c>
      <c r="L19" s="34">
        <v>1</v>
      </c>
    </row>
    <row r="20" spans="2:13" s="34" customFormat="1">
      <c r="B20" s="34" t="s">
        <v>18</v>
      </c>
      <c r="C20" s="34" t="s">
        <v>9</v>
      </c>
      <c r="D20" s="34" t="s">
        <v>213</v>
      </c>
      <c r="E20" s="34">
        <v>4</v>
      </c>
      <c r="F20" s="34">
        <v>1</v>
      </c>
      <c r="G20" s="34">
        <v>27</v>
      </c>
      <c r="H20" s="34" t="s">
        <v>61</v>
      </c>
      <c r="I20" s="34">
        <v>0</v>
      </c>
      <c r="J20" s="34">
        <v>0</v>
      </c>
      <c r="L20" s="34">
        <v>1</v>
      </c>
    </row>
    <row r="21" spans="2:13" s="34" customFormat="1">
      <c r="B21" s="34" t="s">
        <v>18</v>
      </c>
      <c r="C21" s="34" t="s">
        <v>9</v>
      </c>
      <c r="D21" s="34" t="s">
        <v>213</v>
      </c>
      <c r="E21" s="34">
        <v>5</v>
      </c>
      <c r="F21" s="34">
        <v>1</v>
      </c>
      <c r="G21" s="34">
        <v>27</v>
      </c>
      <c r="H21" s="34" t="s">
        <v>154</v>
      </c>
      <c r="I21" s="34">
        <v>0</v>
      </c>
      <c r="J21" s="34">
        <v>0</v>
      </c>
      <c r="L21" s="34">
        <v>1</v>
      </c>
    </row>
    <row r="22" spans="2:13" s="34" customFormat="1">
      <c r="B22" s="34" t="s">
        <v>18</v>
      </c>
      <c r="C22" s="34" t="s">
        <v>9</v>
      </c>
      <c r="D22" s="34" t="s">
        <v>213</v>
      </c>
      <c r="E22" s="34">
        <v>6</v>
      </c>
      <c r="F22" s="34">
        <v>1</v>
      </c>
      <c r="G22" s="34">
        <v>27</v>
      </c>
      <c r="H22" s="34" t="s">
        <v>153</v>
      </c>
      <c r="I22" s="34">
        <v>0</v>
      </c>
      <c r="J22" s="34">
        <v>0</v>
      </c>
      <c r="L22" s="34">
        <v>1</v>
      </c>
    </row>
    <row r="23" spans="2:13" s="34" customFormat="1">
      <c r="B23" s="34" t="s">
        <v>18</v>
      </c>
      <c r="C23" s="34" t="s">
        <v>9</v>
      </c>
      <c r="D23" s="34" t="s">
        <v>213</v>
      </c>
      <c r="E23" s="34">
        <v>7</v>
      </c>
      <c r="F23" s="34">
        <v>1</v>
      </c>
      <c r="G23" s="34">
        <v>27</v>
      </c>
      <c r="H23" s="34" t="s">
        <v>88</v>
      </c>
      <c r="I23" s="34">
        <v>0</v>
      </c>
      <c r="J23" s="34">
        <v>0</v>
      </c>
      <c r="L23" s="34">
        <v>1</v>
      </c>
    </row>
    <row r="27" spans="2:13">
      <c r="C27" s="34"/>
      <c r="D27" s="34"/>
      <c r="E27" s="34"/>
      <c r="F27" s="34"/>
      <c r="G27" s="34"/>
      <c r="H27" s="34"/>
      <c r="I27" s="34"/>
      <c r="J27" s="34"/>
      <c r="K27" s="34"/>
      <c r="L27" s="34"/>
      <c r="M27" s="34"/>
    </row>
    <row r="28" spans="2:13">
      <c r="B28" s="34"/>
    </row>
    <row r="29" spans="2:13">
      <c r="B29" s="34"/>
    </row>
    <row r="30" spans="2:13">
      <c r="B30" s="34"/>
    </row>
    <row r="31" spans="2:13">
      <c r="B31" s="34"/>
    </row>
    <row r="32" spans="2:13">
      <c r="B32" s="34"/>
    </row>
    <row r="33" spans="2:2">
      <c r="B33" s="34"/>
    </row>
    <row r="34" spans="2:2">
      <c r="B34" s="34"/>
    </row>
    <row r="35" spans="2:2">
      <c r="B35" s="34"/>
    </row>
    <row r="36" spans="2:2">
      <c r="B36" s="34"/>
    </row>
    <row r="37" spans="2:2">
      <c r="B37" s="34"/>
    </row>
    <row r="38" spans="2:2">
      <c r="B38" s="34"/>
    </row>
    <row r="39" spans="2:2">
      <c r="B39" s="34"/>
    </row>
    <row r="40" spans="2:2">
      <c r="B40" s="34"/>
    </row>
    <row r="41" spans="2:2">
      <c r="B41" s="34"/>
    </row>
    <row r="42" spans="2:2">
      <c r="B42" s="34"/>
    </row>
    <row r="43" spans="2:2">
      <c r="B43" s="3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I164"/>
  <sheetViews>
    <sheetView workbookViewId="0">
      <selection activeCell="D14" sqref="D14"/>
    </sheetView>
  </sheetViews>
  <sheetFormatPr defaultRowHeight="14.4"/>
  <cols>
    <col min="2" max="2" width="24" bestFit="1" customWidth="1"/>
    <col min="3" max="3" width="16.6640625" bestFit="1" customWidth="1"/>
    <col min="4" max="4" width="25.44140625" bestFit="1" customWidth="1"/>
    <col min="5" max="5" width="17.44140625" style="34" bestFit="1" customWidth="1"/>
    <col min="6" max="6" width="19" bestFit="1" customWidth="1"/>
    <col min="7" max="7" width="29.6640625" bestFit="1" customWidth="1"/>
    <col min="8" max="8" width="33.6640625" style="34" bestFit="1" customWidth="1"/>
    <col min="9" max="9" width="27.33203125" customWidth="1"/>
  </cols>
  <sheetData>
    <row r="1" spans="2:9" ht="29.4" thickBot="1">
      <c r="B1" s="269" t="s">
        <v>285</v>
      </c>
      <c r="C1" s="270"/>
      <c r="D1" s="270"/>
      <c r="E1" s="270"/>
      <c r="F1" s="270"/>
      <c r="G1" s="270"/>
      <c r="H1" s="270"/>
      <c r="I1" s="271"/>
    </row>
    <row r="2" spans="2:9" s="144" customFormat="1" ht="29.4" thickBot="1">
      <c r="B2" s="178"/>
      <c r="C2" s="178"/>
      <c r="D2" s="178"/>
      <c r="E2" s="178"/>
      <c r="F2" s="178"/>
      <c r="G2" s="178"/>
      <c r="H2" s="178"/>
      <c r="I2" s="178"/>
    </row>
    <row r="3" spans="2:9" s="144" customFormat="1" ht="29.4" thickBot="1">
      <c r="B3" s="178" t="s">
        <v>286</v>
      </c>
      <c r="C3" s="178"/>
      <c r="D3" s="272"/>
      <c r="E3" s="273"/>
      <c r="F3" s="273"/>
      <c r="G3" s="273"/>
      <c r="H3" s="273"/>
      <c r="I3" s="274"/>
    </row>
    <row r="4" spans="2:9" ht="28.8">
      <c r="B4" s="74"/>
      <c r="D4" s="74"/>
      <c r="E4" s="74"/>
      <c r="F4" s="74"/>
      <c r="G4" s="74"/>
      <c r="H4" s="74"/>
    </row>
    <row r="5" spans="2:9" ht="28.8">
      <c r="B5" s="268" t="s">
        <v>23</v>
      </c>
      <c r="C5" s="267" t="s">
        <v>7</v>
      </c>
      <c r="D5" s="267"/>
      <c r="E5" s="267"/>
      <c r="F5" s="267"/>
      <c r="G5" s="267"/>
      <c r="H5" s="267"/>
      <c r="I5" s="267"/>
    </row>
    <row r="6" spans="2:9" ht="28.8">
      <c r="B6" s="268"/>
      <c r="C6" s="176" t="s">
        <v>9</v>
      </c>
      <c r="D6" s="176" t="s">
        <v>10</v>
      </c>
      <c r="E6" s="176" t="s">
        <v>11</v>
      </c>
      <c r="F6" s="176" t="s">
        <v>12</v>
      </c>
      <c r="G6" s="176" t="s">
        <v>13</v>
      </c>
      <c r="H6" s="176" t="s">
        <v>14</v>
      </c>
      <c r="I6" s="177" t="s">
        <v>217</v>
      </c>
    </row>
    <row r="7" spans="2:9" ht="28.8">
      <c r="B7" s="176" t="s">
        <v>15</v>
      </c>
      <c r="C7" s="75">
        <f>IFERROR(COUNTIFS('4. Output'!$A$3:$A$202,B7,'4. Output'!$B$3:$B$202,$C$6,'4. Output'!$K$3:$K$202,0)/COUNTIFS('4. Output'!$A$3:$A$202,B7,'4. Output'!$B$3:$B$202,$C$6),"")</f>
        <v>0</v>
      </c>
      <c r="D7" s="75">
        <f>IFERROR(COUNTIFS('4. Output'!$A$3:$A$202,B7,'4. Output'!$B$3:$B$202,$D$6,'4. Output'!$K$3:$K$202,0)/COUNTIFS('4. Output'!$A$3:$A$202,B7,'4. Output'!$B$3:$B$202,$D$6),"")</f>
        <v>0</v>
      </c>
      <c r="E7" s="75">
        <f>IFERROR(COUNTIFS('4. Output'!$A$3:$A$202,B7,'4. Output'!$B$3:$B$202,$E$6,'4. Output'!$K$3:$K$202,0)/COUNTIFS('4. Output'!$A$3:$A$202,B7,'4. Output'!$B$3:$B$202,$E$6),"")</f>
        <v>0</v>
      </c>
      <c r="F7" s="75">
        <f>IFERROR(COUNTIFS('4. Output'!$A$3:$A$202,B7,'4. Output'!$B$3:$B$202,$F$6,'4. Output'!$K$3:$K$202,0)/COUNTIFS('4. Output'!$A$3:$A$202,B7,'4. Output'!$B$3:$B$202,$F$6),"")</f>
        <v>0</v>
      </c>
      <c r="G7" s="75">
        <f>IFERROR(COUNTIFS('4. Output'!$A$3:$A$202,B7,'4. Output'!$B$3:$B$202,$G$6,'4. Output'!$K$3:$K$202,0)/COUNTIFS('4. Output'!$A$3:$A$202,B7,'4. Output'!$B$3:$B$202,$G$6),"")</f>
        <v>0</v>
      </c>
      <c r="H7" s="75">
        <f>IFERROR(COUNTIFS('4. Output'!$A$3:$A$202,B7,'4. Output'!$B$3:$B$202,$H$6,'4. Output'!$K$3:$K$202,0)/COUNTIFS('4. Output'!$A$3:$A$202,B7,'4. Output'!$B$3:$B$202,$H$6),"")</f>
        <v>0</v>
      </c>
      <c r="I7" s="167">
        <f>IFERROR(COUNTIFS('4. Output'!$A$3:$A$202,B7,'4. Output'!$B$3:$B$202,$I$6,'4. Output'!$K$3:$K$202,0)/COUNTIFS('4. Output'!$A$3:$A$202,B7,'4. Output'!$B$3:$B$202,$I$6),"")</f>
        <v>0</v>
      </c>
    </row>
    <row r="8" spans="2:9" ht="28.8">
      <c r="B8" s="176" t="s">
        <v>16</v>
      </c>
      <c r="C8" s="75">
        <f>IFERROR(COUNTIFS('4. Output'!$A$3:$A$202,B8,'4. Output'!$B$3:$B$202,$C$6,'4. Output'!$K$3:$K$202,0)/COUNTIFS('4. Output'!$A$3:$A$202,B8,'4. Output'!$B$3:$B$202,$C$6),"")</f>
        <v>0</v>
      </c>
      <c r="D8" s="75">
        <f>IFERROR(COUNTIFS('4. Output'!$A$3:$A$202,B8,'4. Output'!$B$3:$B$202,$D$6,'4. Output'!$K$3:$K$202,0)/COUNTIFS('4. Output'!$A$3:$A$202,B8,'4. Output'!$B$3:$B$202,$D$6),"")</f>
        <v>0</v>
      </c>
      <c r="E8" s="75">
        <f>IFERROR(COUNTIFS('4. Output'!$A$3:$A$202,B8,'4. Output'!$B$3:$B$202,$E$6,'4. Output'!$K$3:$K$202,0)/COUNTIFS('4. Output'!$A$3:$A$202,B8,'4. Output'!$B$3:$B$202,$E$6),"")</f>
        <v>0</v>
      </c>
      <c r="F8" s="75">
        <f>IFERROR(COUNTIFS('4. Output'!$A$3:$A$202,B8,'4. Output'!$B$3:$B$202,$F$6,'4. Output'!$K$3:$K$202,0)/COUNTIFS('4. Output'!$A$3:$A$202,B8,'4. Output'!$B$3:$B$202,$F$6),"")</f>
        <v>0</v>
      </c>
      <c r="G8" s="75">
        <f>IFERROR(COUNTIFS('4. Output'!$A$3:$A$202,B8,'4. Output'!$B$3:$B$202,$G$6,'4. Output'!$K$3:$K$202,0)/COUNTIFS('4. Output'!$A$3:$A$202,B8,'4. Output'!$B$3:$B$202,$G$6),"")</f>
        <v>0</v>
      </c>
      <c r="H8" s="75">
        <f>IFERROR(COUNTIFS('4. Output'!$A$3:$A$202,B8,'4. Output'!$B$3:$B$202,$H$6,'4. Output'!$K$3:$K$202,0)/COUNTIFS('4. Output'!$A$3:$A$202,B8,'4. Output'!$B$3:$B$202,$H$6),"")</f>
        <v>0</v>
      </c>
      <c r="I8" s="167">
        <f>IFERROR(COUNTIFS('4. Output'!$A$3:$A$202,B8,'4. Output'!$B$3:$B$202,$I$6,'4. Output'!$K$3:$K$202,0)/COUNTIFS('4. Output'!$A$3:$A$202,B8,'4. Output'!$B$3:$B$202,$I$6),"")</f>
        <v>0</v>
      </c>
    </row>
    <row r="9" spans="2:9" ht="28.8">
      <c r="B9" s="176" t="s">
        <v>17</v>
      </c>
      <c r="C9" s="75">
        <f>IFERROR(COUNTIFS('4. Output'!$A$3:$A$202,B9,'4. Output'!$B$3:$B$202,$C$6,'4. Output'!$K$3:$K$202,0)/COUNTIFS('4. Output'!$A$3:$A$202,B9,'4. Output'!$B$3:$B$202,$C$6),"")</f>
        <v>0</v>
      </c>
      <c r="D9" s="75">
        <f>IFERROR(COUNTIFS('4. Output'!$A$3:$A$202,B9,'4. Output'!$B$3:$B$202,$D$6,'4. Output'!$K$3:$K$202,0)/COUNTIFS('4. Output'!$A$3:$A$202,B9,'4. Output'!$B$3:$B$202,$D$6),"")</f>
        <v>0</v>
      </c>
      <c r="E9" s="75">
        <f>IFERROR(COUNTIFS('4. Output'!$A$3:$A$202,B9,'4. Output'!$B$3:$B$202,$E$6,'4. Output'!$K$3:$K$202,0)/COUNTIFS('4. Output'!$A$3:$A$202,B9,'4. Output'!$B$3:$B$202,$E$6),"")</f>
        <v>0</v>
      </c>
      <c r="F9" s="75">
        <f>IFERROR(COUNTIFS('4. Output'!$A$3:$A$202,B9,'4. Output'!$B$3:$B$202,$F$6,'4. Output'!$K$3:$K$202,0)/COUNTIFS('4. Output'!$A$3:$A$202,B9,'4. Output'!$B$3:$B$202,$F$6),"")</f>
        <v>0</v>
      </c>
      <c r="G9" s="75">
        <f>IFERROR(COUNTIFS('4. Output'!$A$3:$A$202,B9,'4. Output'!$B$3:$B$202,$G$6,'4. Output'!$K$3:$K$202,0)/COUNTIFS('4. Output'!$A$3:$A$202,B9,'4. Output'!$B$3:$B$202,$G$6),"")</f>
        <v>0</v>
      </c>
      <c r="H9" s="75">
        <f>IFERROR(COUNTIFS('4. Output'!$A$3:$A$202,B9,'4. Output'!$B$3:$B$202,$H$6,'4. Output'!$K$3:$K$202,0)/COUNTIFS('4. Output'!$A$3:$A$202,B9,'4. Output'!$B$3:$B$202,$H$6),"")</f>
        <v>0</v>
      </c>
      <c r="I9" s="167">
        <f>IFERROR(COUNTIFS('4. Output'!$A$3:$A$202,B9,'4. Output'!$B$3:$B$202,$I$6,'4. Output'!$K$3:$K$202,0)/COUNTIFS('4. Output'!$A$3:$A$202,B9,'4. Output'!$B$3:$B$202,$I$6),"")</f>
        <v>0</v>
      </c>
    </row>
    <row r="10" spans="2:9" ht="28.8">
      <c r="B10" s="176" t="s">
        <v>18</v>
      </c>
      <c r="C10" s="75">
        <f>IFERROR(COUNTIFS('4. Output'!$A$3:$A$202,B10,'4. Output'!$B$3:$B$202,$C$6,'4. Output'!$K$3:$K$202,0)/COUNTIFS('4. Output'!$A$3:$A$202,B10,'4. Output'!$B$3:$B$202,$C$6),"")</f>
        <v>0</v>
      </c>
      <c r="D10" s="75">
        <f>IFERROR(COUNTIFS('4. Output'!$A$3:$A$202,B10,'4. Output'!$B$3:$B$202,$D$6,'4. Output'!$K$3:$K$202,0)/COUNTIFS('4. Output'!$A$3:$A$202,B10,'4. Output'!$B$3:$B$202,$D$6),"")</f>
        <v>0</v>
      </c>
      <c r="E10" s="75">
        <f>IFERROR(COUNTIFS('4. Output'!$A$3:$A$202,B10,'4. Output'!$B$3:$B$202,$E$6,'4. Output'!$K$3:$K$202,0)/COUNTIFS('4. Output'!$A$3:$A$202,B10,'4. Output'!$B$3:$B$202,$E$6),"")</f>
        <v>0</v>
      </c>
      <c r="F10" s="75">
        <f>IFERROR(COUNTIFS('4. Output'!$A$3:$A$202,B10,'4. Output'!$B$3:$B$202,$F$6,'4. Output'!$K$3:$K$202,0)/COUNTIFS('4. Output'!$A$3:$A$202,B10,'4. Output'!$B$3:$B$202,$F$6),"")</f>
        <v>0</v>
      </c>
      <c r="G10" s="75">
        <f>IFERROR(COUNTIFS('4. Output'!$A$3:$A$202,B10,'4. Output'!$B$3:$B$202,$G$6,'4. Output'!$K$3:$K$202,0)/COUNTIFS('4. Output'!$A$3:$A$202,B10,'4. Output'!$B$3:$B$202,$G$6),"")</f>
        <v>0</v>
      </c>
      <c r="H10" s="75">
        <f>IFERROR(COUNTIFS('4. Output'!$A$3:$A$202,B10,'4. Output'!$B$3:$B$202,$H$6,'4. Output'!$K$3:$K$202,0)/COUNTIFS('4. Output'!$A$3:$A$202,B10,'4. Output'!$B$3:$B$202,$H$6),"")</f>
        <v>0</v>
      </c>
      <c r="I10" s="167">
        <f>IFERROR(COUNTIFS('4. Output'!$A$3:$A$202,B10,'4. Output'!$B$3:$B$202,$I$6,'4. Output'!$K$3:$K$202,0)/COUNTIFS('4. Output'!$A$3:$A$202,B10,'4. Output'!$B$3:$B$202,$I$6),"")</f>
        <v>0</v>
      </c>
    </row>
    <row r="11" spans="2:9" ht="28.8">
      <c r="B11" s="176" t="s">
        <v>19</v>
      </c>
      <c r="C11" s="75">
        <f>IFERROR(COUNTIFS('4. Output'!$A$3:$A$202,B11,'4. Output'!$B$3:$B$202,$C$6,'4. Output'!$K$3:$K$202,0)/COUNTIFS('4. Output'!$A$3:$A$202,B11,'4. Output'!$B$3:$B$202,$C$6),"")</f>
        <v>0</v>
      </c>
      <c r="D11" s="75">
        <f>IFERROR(COUNTIFS('4. Output'!$A$3:$A$202,B11,'4. Output'!$B$3:$B$202,$D$6,'4. Output'!$K$3:$K$202,0)/COUNTIFS('4. Output'!$A$3:$A$202,B11,'4. Output'!$B$3:$B$202,$D$6),"")</f>
        <v>0</v>
      </c>
      <c r="E11" s="75">
        <f>IFERROR(COUNTIFS('4. Output'!$A$3:$A$202,B11,'4. Output'!$B$3:$B$202,$E$6,'4. Output'!$K$3:$K$202,0)/COUNTIFS('4. Output'!$A$3:$A$202,B11,'4. Output'!$B$3:$B$202,$E$6),"")</f>
        <v>0</v>
      </c>
      <c r="F11" s="75">
        <f>IFERROR(COUNTIFS('4. Output'!$A$3:$A$202,B11,'4. Output'!$B$3:$B$202,$F$6,'4. Output'!$K$3:$K$202,0)/COUNTIFS('4. Output'!$A$3:$A$202,B11,'4. Output'!$B$3:$B$202,$F$6),"")</f>
        <v>0</v>
      </c>
      <c r="G11" s="75">
        <f>IFERROR(COUNTIFS('4. Output'!$A$3:$A$202,B11,'4. Output'!$B$3:$B$202,$G$6,'4. Output'!$K$3:$K$202,0)/COUNTIFS('4. Output'!$A$3:$A$202,B11,'4. Output'!$B$3:$B$202,$G$6),"")</f>
        <v>0</v>
      </c>
      <c r="H11" s="75">
        <f>IFERROR(COUNTIFS('4. Output'!$A$3:$A$202,B11,'4. Output'!$B$3:$B$202,$H$6,'4. Output'!$K$3:$K$202,0)/COUNTIFS('4. Output'!$A$3:$A$202,B11,'4. Output'!$B$3:$B$202,$H$6),"")</f>
        <v>0</v>
      </c>
      <c r="I11" s="167">
        <f>IFERROR(COUNTIFS('4. Output'!$A$3:$A$202,B11,'4. Output'!$B$3:$B$202,$I$6,'4. Output'!$K$3:$K$202,0)/COUNTIFS('4. Output'!$A$3:$A$202,B11,'4. Output'!$B$3:$B$202,$I$6),"")</f>
        <v>0</v>
      </c>
    </row>
    <row r="12" spans="2:9" ht="25.8">
      <c r="B12" s="208" t="s">
        <v>380</v>
      </c>
      <c r="C12" s="207">
        <f>'4. Output'!B204/25</f>
        <v>0</v>
      </c>
      <c r="D12" s="207">
        <f>'4. Output'!$D$205</f>
        <v>0</v>
      </c>
      <c r="E12" s="207">
        <f>'4. Output'!$D$206</f>
        <v>0</v>
      </c>
      <c r="F12" s="207">
        <f>'4. Output'!$D$207</f>
        <v>0</v>
      </c>
      <c r="G12" s="207">
        <f>'4. Output'!$D$208</f>
        <v>0</v>
      </c>
      <c r="H12" s="207">
        <f>'4. Output'!$D$209</f>
        <v>0</v>
      </c>
      <c r="I12" s="207">
        <f>'4. Output'!$D$210</f>
        <v>0</v>
      </c>
    </row>
    <row r="13" spans="2:9">
      <c r="E13" s="62"/>
      <c r="H13"/>
    </row>
    <row r="14" spans="2:9" ht="25.8">
      <c r="B14" s="275" t="s">
        <v>380</v>
      </c>
      <c r="C14" s="275"/>
      <c r="G14" s="275" t="s">
        <v>382</v>
      </c>
      <c r="H14" s="275"/>
    </row>
    <row r="21" spans="5:8">
      <c r="E21"/>
      <c r="H21"/>
    </row>
    <row r="22" spans="5:8">
      <c r="E22"/>
      <c r="H22"/>
    </row>
    <row r="23" spans="5:8">
      <c r="E23"/>
      <c r="H23"/>
    </row>
    <row r="24" spans="5:8">
      <c r="E24"/>
      <c r="H24"/>
    </row>
    <row r="25" spans="5:8">
      <c r="E25"/>
      <c r="H25"/>
    </row>
    <row r="26" spans="5:8">
      <c r="E26"/>
      <c r="H26"/>
    </row>
    <row r="27" spans="5:8">
      <c r="E27"/>
      <c r="H27"/>
    </row>
    <row r="28" spans="5:8">
      <c r="E28"/>
      <c r="H28"/>
    </row>
    <row r="29" spans="5:8">
      <c r="E29"/>
      <c r="H29"/>
    </row>
    <row r="30" spans="5:8">
      <c r="E30"/>
      <c r="H30"/>
    </row>
    <row r="31" spans="5:8">
      <c r="E31"/>
      <c r="H31"/>
    </row>
    <row r="32" spans="5:8">
      <c r="E32"/>
      <c r="H32"/>
    </row>
    <row r="33" spans="5:8">
      <c r="E33"/>
      <c r="H33"/>
    </row>
    <row r="34" spans="5:8">
      <c r="E34"/>
      <c r="H34"/>
    </row>
    <row r="35" spans="5:8">
      <c r="E35"/>
      <c r="H35"/>
    </row>
    <row r="36" spans="5:8">
      <c r="E36"/>
      <c r="H36"/>
    </row>
    <row r="37" spans="5:8">
      <c r="E37"/>
      <c r="H37"/>
    </row>
    <row r="38" spans="5:8">
      <c r="E38"/>
      <c r="H38"/>
    </row>
    <row r="39" spans="5:8">
      <c r="E39"/>
      <c r="H39"/>
    </row>
    <row r="40" spans="5:8">
      <c r="E40"/>
      <c r="H40"/>
    </row>
    <row r="41" spans="5:8">
      <c r="E41"/>
      <c r="H41"/>
    </row>
    <row r="42" spans="5:8">
      <c r="E42"/>
      <c r="H42"/>
    </row>
    <row r="43" spans="5:8">
      <c r="E43"/>
      <c r="H43"/>
    </row>
    <row r="44" spans="5:8">
      <c r="E44"/>
      <c r="H44"/>
    </row>
    <row r="45" spans="5:8">
      <c r="E45"/>
      <c r="H45"/>
    </row>
    <row r="46" spans="5:8">
      <c r="E46"/>
      <c r="H46"/>
    </row>
    <row r="47" spans="5:8">
      <c r="E47"/>
      <c r="H47"/>
    </row>
    <row r="48" spans="5:8">
      <c r="E48"/>
      <c r="H48"/>
    </row>
    <row r="49" spans="5:8">
      <c r="E49"/>
      <c r="H49"/>
    </row>
    <row r="50" spans="5:8">
      <c r="E50"/>
      <c r="H50"/>
    </row>
    <row r="51" spans="5:8">
      <c r="E51"/>
      <c r="H51"/>
    </row>
    <row r="52" spans="5:8">
      <c r="E52"/>
      <c r="H52"/>
    </row>
    <row r="53" spans="5:8">
      <c r="E53"/>
      <c r="H53"/>
    </row>
    <row r="54" spans="5:8">
      <c r="E54"/>
      <c r="H54"/>
    </row>
    <row r="55" spans="5:8">
      <c r="E55"/>
      <c r="H55"/>
    </row>
    <row r="56" spans="5:8">
      <c r="E56"/>
      <c r="H56"/>
    </row>
    <row r="57" spans="5:8">
      <c r="E57"/>
      <c r="H57"/>
    </row>
    <row r="58" spans="5:8">
      <c r="E58"/>
      <c r="H58"/>
    </row>
    <row r="59" spans="5:8">
      <c r="E59"/>
      <c r="H59"/>
    </row>
    <row r="60" spans="5:8">
      <c r="E60"/>
      <c r="H60"/>
    </row>
    <row r="61" spans="5:8">
      <c r="E61"/>
      <c r="H61"/>
    </row>
    <row r="62" spans="5:8">
      <c r="E62"/>
      <c r="H62"/>
    </row>
    <row r="63" spans="5:8">
      <c r="E63"/>
      <c r="H63"/>
    </row>
    <row r="64" spans="5:8">
      <c r="E64"/>
      <c r="H64"/>
    </row>
    <row r="65" spans="5:8">
      <c r="E65"/>
      <c r="H65"/>
    </row>
    <row r="66" spans="5:8">
      <c r="E66"/>
      <c r="H66"/>
    </row>
    <row r="67" spans="5:8">
      <c r="E67"/>
      <c r="H67"/>
    </row>
    <row r="68" spans="5:8">
      <c r="E68"/>
      <c r="H68"/>
    </row>
    <row r="69" spans="5:8">
      <c r="E69"/>
      <c r="H69"/>
    </row>
    <row r="70" spans="5:8">
      <c r="E70"/>
      <c r="H70"/>
    </row>
    <row r="71" spans="5:8">
      <c r="E71"/>
      <c r="H71"/>
    </row>
    <row r="72" spans="5:8">
      <c r="E72"/>
      <c r="H72"/>
    </row>
    <row r="73" spans="5:8">
      <c r="E73"/>
      <c r="H73"/>
    </row>
    <row r="74" spans="5:8">
      <c r="E74"/>
      <c r="H74"/>
    </row>
    <row r="75" spans="5:8">
      <c r="E75"/>
      <c r="H75"/>
    </row>
    <row r="76" spans="5:8">
      <c r="E76"/>
      <c r="H76"/>
    </row>
    <row r="77" spans="5:8">
      <c r="E77"/>
      <c r="H77"/>
    </row>
    <row r="78" spans="5:8">
      <c r="E78"/>
      <c r="H78"/>
    </row>
    <row r="79" spans="5:8">
      <c r="E79"/>
      <c r="H79"/>
    </row>
    <row r="80" spans="5:8">
      <c r="E80"/>
      <c r="H80"/>
    </row>
    <row r="81" spans="5:8">
      <c r="E81"/>
      <c r="H81"/>
    </row>
    <row r="82" spans="5:8">
      <c r="E82"/>
      <c r="H82"/>
    </row>
    <row r="83" spans="5:8">
      <c r="E83"/>
      <c r="H83"/>
    </row>
    <row r="84" spans="5:8">
      <c r="E84"/>
      <c r="H84"/>
    </row>
    <row r="85" spans="5:8">
      <c r="E85"/>
      <c r="H85"/>
    </row>
    <row r="86" spans="5:8">
      <c r="E86"/>
      <c r="H86"/>
    </row>
    <row r="87" spans="5:8">
      <c r="E87"/>
      <c r="H87"/>
    </row>
    <row r="88" spans="5:8">
      <c r="E88"/>
      <c r="H88"/>
    </row>
    <row r="89" spans="5:8">
      <c r="E89"/>
      <c r="H89"/>
    </row>
    <row r="90" spans="5:8">
      <c r="E90"/>
      <c r="H90"/>
    </row>
    <row r="91" spans="5:8">
      <c r="E91"/>
      <c r="H91"/>
    </row>
    <row r="92" spans="5:8">
      <c r="E92"/>
      <c r="H92"/>
    </row>
    <row r="93" spans="5:8">
      <c r="E93"/>
      <c r="H93"/>
    </row>
    <row r="94" spans="5:8">
      <c r="E94"/>
      <c r="H94"/>
    </row>
    <row r="95" spans="5:8">
      <c r="E95"/>
      <c r="H95"/>
    </row>
    <row r="96" spans="5:8">
      <c r="E96"/>
      <c r="H96"/>
    </row>
    <row r="97" spans="5:8">
      <c r="E97"/>
      <c r="H97"/>
    </row>
    <row r="98" spans="5:8">
      <c r="E98"/>
      <c r="H98"/>
    </row>
    <row r="99" spans="5:8">
      <c r="E99"/>
      <c r="H99"/>
    </row>
    <row r="100" spans="5:8">
      <c r="E100"/>
      <c r="H100"/>
    </row>
    <row r="101" spans="5:8">
      <c r="E101"/>
      <c r="H101"/>
    </row>
    <row r="102" spans="5:8">
      <c r="E102"/>
      <c r="H102"/>
    </row>
    <row r="103" spans="5:8">
      <c r="E103"/>
      <c r="H103"/>
    </row>
    <row r="104" spans="5:8">
      <c r="E104"/>
      <c r="H104"/>
    </row>
    <row r="105" spans="5:8">
      <c r="E105"/>
      <c r="H105"/>
    </row>
    <row r="106" spans="5:8">
      <c r="E106"/>
      <c r="H106"/>
    </row>
    <row r="107" spans="5:8">
      <c r="E107"/>
      <c r="H107"/>
    </row>
    <row r="108" spans="5:8">
      <c r="E108"/>
      <c r="H108"/>
    </row>
    <row r="109" spans="5:8">
      <c r="E109"/>
      <c r="H109"/>
    </row>
    <row r="110" spans="5:8">
      <c r="E110"/>
      <c r="H110"/>
    </row>
    <row r="111" spans="5:8">
      <c r="E111"/>
      <c r="H111"/>
    </row>
    <row r="112" spans="5:8">
      <c r="E112"/>
      <c r="H112"/>
    </row>
    <row r="113" spans="5:8">
      <c r="E113"/>
      <c r="H113"/>
    </row>
    <row r="114" spans="5:8">
      <c r="E114"/>
      <c r="H114"/>
    </row>
    <row r="115" spans="5:8">
      <c r="E115"/>
      <c r="H115"/>
    </row>
    <row r="116" spans="5:8">
      <c r="E116"/>
      <c r="H116"/>
    </row>
    <row r="117" spans="5:8">
      <c r="E117"/>
      <c r="H117"/>
    </row>
    <row r="118" spans="5:8">
      <c r="E118"/>
      <c r="H118"/>
    </row>
    <row r="119" spans="5:8">
      <c r="E119"/>
      <c r="H119"/>
    </row>
    <row r="120" spans="5:8">
      <c r="E120"/>
      <c r="H120"/>
    </row>
    <row r="121" spans="5:8">
      <c r="E121"/>
      <c r="H121"/>
    </row>
    <row r="122" spans="5:8">
      <c r="E122"/>
      <c r="H122"/>
    </row>
    <row r="123" spans="5:8">
      <c r="E123"/>
      <c r="H123"/>
    </row>
    <row r="124" spans="5:8">
      <c r="E124"/>
      <c r="H124"/>
    </row>
    <row r="125" spans="5:8">
      <c r="E125"/>
      <c r="H125"/>
    </row>
    <row r="126" spans="5:8">
      <c r="E126"/>
      <c r="H126"/>
    </row>
    <row r="127" spans="5:8">
      <c r="E127"/>
      <c r="H127"/>
    </row>
    <row r="128" spans="5:8">
      <c r="E128"/>
      <c r="H128"/>
    </row>
    <row r="129" spans="5:8">
      <c r="E129"/>
      <c r="H129"/>
    </row>
    <row r="130" spans="5:8">
      <c r="E130"/>
      <c r="H130"/>
    </row>
    <row r="131" spans="5:8">
      <c r="E131"/>
      <c r="H131"/>
    </row>
    <row r="132" spans="5:8">
      <c r="E132"/>
      <c r="H132"/>
    </row>
    <row r="133" spans="5:8">
      <c r="E133"/>
      <c r="H133"/>
    </row>
    <row r="134" spans="5:8">
      <c r="E134"/>
      <c r="H134"/>
    </row>
    <row r="135" spans="5:8">
      <c r="E135"/>
      <c r="H135"/>
    </row>
    <row r="136" spans="5:8">
      <c r="E136"/>
      <c r="H136"/>
    </row>
    <row r="137" spans="5:8">
      <c r="E137"/>
      <c r="H137"/>
    </row>
    <row r="138" spans="5:8">
      <c r="E138"/>
      <c r="H138"/>
    </row>
    <row r="139" spans="5:8">
      <c r="E139"/>
      <c r="H139"/>
    </row>
    <row r="140" spans="5:8">
      <c r="E140"/>
      <c r="H140"/>
    </row>
    <row r="141" spans="5:8">
      <c r="E141"/>
      <c r="H141"/>
    </row>
    <row r="142" spans="5:8">
      <c r="E142"/>
      <c r="H142"/>
    </row>
    <row r="143" spans="5:8">
      <c r="E143"/>
      <c r="H143"/>
    </row>
    <row r="144" spans="5:8">
      <c r="E144"/>
      <c r="H144"/>
    </row>
    <row r="145" spans="5:8">
      <c r="E145"/>
      <c r="H145"/>
    </row>
    <row r="146" spans="5:8">
      <c r="E146"/>
      <c r="H146"/>
    </row>
    <row r="147" spans="5:8">
      <c r="E147"/>
      <c r="H147"/>
    </row>
    <row r="148" spans="5:8">
      <c r="E148"/>
      <c r="H148"/>
    </row>
    <row r="149" spans="5:8">
      <c r="E149"/>
      <c r="H149"/>
    </row>
    <row r="150" spans="5:8">
      <c r="E150"/>
      <c r="H150"/>
    </row>
    <row r="151" spans="5:8">
      <c r="E151"/>
      <c r="H151"/>
    </row>
    <row r="152" spans="5:8">
      <c r="E152"/>
      <c r="H152"/>
    </row>
    <row r="153" spans="5:8">
      <c r="E153"/>
      <c r="H153"/>
    </row>
    <row r="154" spans="5:8">
      <c r="E154"/>
      <c r="H154"/>
    </row>
    <row r="155" spans="5:8">
      <c r="E155"/>
      <c r="H155"/>
    </row>
    <row r="156" spans="5:8">
      <c r="E156"/>
      <c r="H156"/>
    </row>
    <row r="157" spans="5:8">
      <c r="E157"/>
      <c r="H157"/>
    </row>
    <row r="158" spans="5:8">
      <c r="E158"/>
      <c r="H158"/>
    </row>
    <row r="159" spans="5:8">
      <c r="E159"/>
      <c r="H159"/>
    </row>
    <row r="160" spans="5:8">
      <c r="E160"/>
      <c r="H160"/>
    </row>
    <row r="161" spans="5:8">
      <c r="E161"/>
      <c r="H161"/>
    </row>
    <row r="162" spans="5:8">
      <c r="E162"/>
      <c r="H162"/>
    </row>
    <row r="163" spans="5:8">
      <c r="E163"/>
      <c r="H163"/>
    </row>
    <row r="164" spans="5:8">
      <c r="E164"/>
      <c r="H164"/>
    </row>
  </sheetData>
  <mergeCells count="6">
    <mergeCell ref="C5:I5"/>
    <mergeCell ref="B5:B6"/>
    <mergeCell ref="B1:I1"/>
    <mergeCell ref="D3:I3"/>
    <mergeCell ref="G14:H14"/>
    <mergeCell ref="B14:C14"/>
  </mergeCells>
  <conditionalFormatting sqref="C7:I11">
    <cfRule type="colorScale" priority="1">
      <colorScale>
        <cfvo type="min"/>
        <cfvo type="percentile" val="50"/>
        <cfvo type="max"/>
        <color rgb="FFF8696B"/>
        <color rgb="FFFFEB84"/>
        <color rgb="FF63BE7B"/>
      </colorScale>
    </cfRule>
    <cfRule type="cellIs" dxfId="4" priority="2" operator="between">
      <formula>0</formula>
      <formula>0.2</formula>
    </cfRule>
  </conditionalFormatting>
  <pageMargins left="0.7" right="0.7" top="0.75" bottom="0.75" header="0.3" footer="0.3"/>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2"/>
  <sheetViews>
    <sheetView topLeftCell="A3" workbookViewId="0">
      <selection activeCell="B62" sqref="B62"/>
    </sheetView>
  </sheetViews>
  <sheetFormatPr defaultColWidth="9.33203125" defaultRowHeight="14.4"/>
  <cols>
    <col min="1" max="1" width="126.44140625" style="34" customWidth="1"/>
    <col min="2" max="2" width="62.44140625" style="34" customWidth="1"/>
    <col min="3" max="3" width="16.33203125" style="34" customWidth="1"/>
    <col min="4" max="4" width="39.6640625" style="34" customWidth="1"/>
    <col min="5" max="5" width="16.5546875" style="34" customWidth="1"/>
    <col min="6" max="16384" width="9.33203125" style="34"/>
  </cols>
  <sheetData>
    <row r="1" spans="1:5" ht="23.4">
      <c r="A1" s="128" t="s">
        <v>250</v>
      </c>
      <c r="B1" s="127"/>
      <c r="C1" s="127"/>
      <c r="D1" s="127"/>
      <c r="E1" s="127"/>
    </row>
    <row r="2" spans="1:5" ht="15" thickBot="1"/>
    <row r="3" spans="1:5" ht="15" thickBot="1">
      <c r="A3" s="102" t="s">
        <v>251</v>
      </c>
      <c r="B3" s="291" t="s">
        <v>252</v>
      </c>
      <c r="C3" s="292"/>
      <c r="D3" s="293"/>
      <c r="E3" s="294"/>
    </row>
    <row r="4" spans="1:5">
      <c r="A4" s="126" t="s">
        <v>253</v>
      </c>
      <c r="B4" s="121" t="s">
        <v>254</v>
      </c>
      <c r="C4" s="120" t="s">
        <v>255</v>
      </c>
      <c r="D4" s="119" t="s">
        <v>256</v>
      </c>
      <c r="E4" s="118" t="s">
        <v>257</v>
      </c>
    </row>
    <row r="5" spans="1:5">
      <c r="A5" s="125" t="s">
        <v>16</v>
      </c>
      <c r="B5" s="93"/>
      <c r="C5" s="31"/>
      <c r="D5" s="92"/>
      <c r="E5" s="91"/>
    </row>
    <row r="6" spans="1:5">
      <c r="A6" s="33"/>
      <c r="B6" s="93"/>
      <c r="C6" s="31"/>
      <c r="D6" s="92"/>
      <c r="E6" s="91"/>
    </row>
    <row r="7" spans="1:5">
      <c r="A7" s="124" t="s">
        <v>17</v>
      </c>
      <c r="B7" s="93"/>
      <c r="C7" s="31"/>
      <c r="D7" s="92"/>
      <c r="E7" s="91"/>
    </row>
    <row r="8" spans="1:5">
      <c r="A8" s="86"/>
      <c r="B8" s="129"/>
      <c r="C8" s="31"/>
      <c r="D8" s="92"/>
      <c r="E8" s="91"/>
    </row>
    <row r="9" spans="1:5" ht="15" thickBot="1">
      <c r="A9" s="86"/>
      <c r="B9" s="106"/>
      <c r="C9" s="105"/>
      <c r="D9" s="104"/>
      <c r="E9" s="103"/>
    </row>
    <row r="10" spans="1:5">
      <c r="A10" s="276"/>
      <c r="B10" s="276"/>
      <c r="C10" s="276"/>
      <c r="D10" s="276"/>
      <c r="E10" s="276"/>
    </row>
    <row r="11" spans="1:5" ht="3.75" customHeight="1" thickBot="1">
      <c r="A11" s="277"/>
      <c r="B11" s="277"/>
      <c r="C11" s="277"/>
      <c r="D11" s="277"/>
      <c r="E11" s="277"/>
    </row>
    <row r="12" spans="1:5" ht="15" thickBot="1">
      <c r="A12" s="117" t="s">
        <v>258</v>
      </c>
      <c r="B12" s="286" t="s">
        <v>259</v>
      </c>
      <c r="C12" s="287"/>
      <c r="D12" s="288"/>
      <c r="E12" s="289"/>
    </row>
    <row r="13" spans="1:5">
      <c r="A13" s="111" t="s">
        <v>253</v>
      </c>
      <c r="B13" s="110" t="s">
        <v>254</v>
      </c>
      <c r="C13" s="109" t="s">
        <v>255</v>
      </c>
      <c r="D13" s="108" t="s">
        <v>256</v>
      </c>
      <c r="E13" s="107" t="s">
        <v>257</v>
      </c>
    </row>
    <row r="14" spans="1:5">
      <c r="A14" s="123" t="s">
        <v>15</v>
      </c>
      <c r="B14" s="130"/>
      <c r="C14" s="31"/>
      <c r="D14" s="92"/>
      <c r="E14" s="91"/>
    </row>
    <row r="15" spans="1:5">
      <c r="A15" s="134"/>
      <c r="B15" s="131"/>
      <c r="C15" s="31"/>
      <c r="D15" s="92"/>
      <c r="E15" s="91"/>
    </row>
    <row r="16" spans="1:5">
      <c r="A16" s="134"/>
      <c r="B16" s="135"/>
      <c r="C16" s="31"/>
      <c r="D16" s="92"/>
      <c r="E16" s="91"/>
    </row>
    <row r="17" spans="1:5">
      <c r="A17" s="94" t="s">
        <v>17</v>
      </c>
      <c r="B17" s="132"/>
      <c r="C17" s="105"/>
      <c r="D17" s="104"/>
      <c r="E17" s="103"/>
    </row>
    <row r="18" spans="1:5" ht="18" customHeight="1">
      <c r="A18" s="28"/>
      <c r="B18" s="132"/>
      <c r="C18" s="105"/>
      <c r="D18" s="104"/>
      <c r="E18" s="103"/>
    </row>
    <row r="19" spans="1:5">
      <c r="A19" s="94" t="s">
        <v>18</v>
      </c>
      <c r="B19" s="132"/>
      <c r="C19" s="105"/>
      <c r="D19" s="104"/>
      <c r="E19" s="103"/>
    </row>
    <row r="20" spans="1:5" ht="15" thickBot="1">
      <c r="A20" s="136"/>
      <c r="B20" s="90"/>
      <c r="C20" s="89"/>
      <c r="D20" s="88"/>
      <c r="E20" s="87"/>
    </row>
    <row r="21" spans="1:5">
      <c r="A21" s="276"/>
      <c r="B21" s="276"/>
      <c r="C21" s="276"/>
      <c r="D21" s="276"/>
      <c r="E21" s="276"/>
    </row>
    <row r="22" spans="1:5" ht="1.5" customHeight="1" thickBot="1">
      <c r="A22" s="277"/>
      <c r="B22" s="277"/>
      <c r="C22" s="277"/>
      <c r="D22" s="277"/>
      <c r="E22" s="277"/>
    </row>
    <row r="23" spans="1:5" ht="15" thickBot="1">
      <c r="A23" s="122" t="s">
        <v>260</v>
      </c>
      <c r="B23" s="291" t="s">
        <v>261</v>
      </c>
      <c r="C23" s="292"/>
      <c r="D23" s="293"/>
      <c r="E23" s="294"/>
    </row>
    <row r="24" spans="1:5">
      <c r="A24" s="116" t="s">
        <v>253</v>
      </c>
      <c r="B24" s="121" t="s">
        <v>254</v>
      </c>
      <c r="C24" s="120" t="s">
        <v>255</v>
      </c>
      <c r="D24" s="119" t="s">
        <v>256</v>
      </c>
      <c r="E24" s="118" t="s">
        <v>257</v>
      </c>
    </row>
    <row r="25" spans="1:5">
      <c r="A25" s="94" t="s">
        <v>16</v>
      </c>
      <c r="B25" s="137"/>
      <c r="C25" s="31"/>
      <c r="D25" s="92"/>
      <c r="E25" s="91"/>
    </row>
    <row r="26" spans="1:5">
      <c r="A26" s="86"/>
      <c r="B26" s="137"/>
      <c r="C26" s="31"/>
      <c r="D26" s="92"/>
      <c r="E26" s="91"/>
    </row>
    <row r="27" spans="1:5">
      <c r="A27" s="86"/>
      <c r="B27" s="130"/>
      <c r="C27" s="31"/>
      <c r="D27" s="92"/>
      <c r="E27" s="91"/>
    </row>
    <row r="28" spans="1:5">
      <c r="A28" s="86"/>
      <c r="B28" s="130"/>
      <c r="C28" s="31"/>
      <c r="D28" s="92"/>
      <c r="E28" s="91"/>
    </row>
    <row r="29" spans="1:5">
      <c r="A29" s="94" t="s">
        <v>17</v>
      </c>
      <c r="B29" s="132"/>
      <c r="C29" s="105"/>
      <c r="D29" s="104"/>
      <c r="E29" s="103"/>
    </row>
    <row r="30" spans="1:5">
      <c r="A30" s="136"/>
      <c r="B30" s="132"/>
      <c r="C30" s="105"/>
      <c r="D30" s="104"/>
      <c r="E30" s="103"/>
    </row>
    <row r="31" spans="1:5">
      <c r="A31" s="94" t="s">
        <v>18</v>
      </c>
      <c r="B31" s="132"/>
      <c r="C31" s="105"/>
      <c r="D31" s="104"/>
      <c r="E31" s="103"/>
    </row>
    <row r="32" spans="1:5" ht="15" thickBot="1">
      <c r="A32" s="136"/>
      <c r="B32" s="138"/>
      <c r="C32" s="89"/>
      <c r="D32" s="88"/>
      <c r="E32" s="87"/>
    </row>
    <row r="33" spans="1:5" ht="14.25" customHeight="1" thickBot="1">
      <c r="A33" s="276"/>
      <c r="B33" s="276"/>
      <c r="C33" s="276"/>
      <c r="D33" s="276"/>
      <c r="E33" s="276"/>
    </row>
    <row r="34" spans="1:5" ht="15" hidden="1" thickBot="1">
      <c r="A34" s="277"/>
      <c r="B34" s="277"/>
      <c r="C34" s="277"/>
      <c r="D34" s="277"/>
      <c r="E34" s="277"/>
    </row>
    <row r="35" spans="1:5" ht="15" thickBot="1">
      <c r="A35" s="117" t="s">
        <v>262</v>
      </c>
      <c r="B35" s="282" t="s">
        <v>263</v>
      </c>
      <c r="C35" s="283"/>
      <c r="D35" s="284"/>
      <c r="E35" s="285"/>
    </row>
    <row r="36" spans="1:5">
      <c r="A36" s="116" t="s">
        <v>253</v>
      </c>
      <c r="B36" s="115" t="s">
        <v>254</v>
      </c>
      <c r="C36" s="114" t="s">
        <v>255</v>
      </c>
      <c r="D36" s="113" t="s">
        <v>256</v>
      </c>
      <c r="E36" s="112" t="s">
        <v>257</v>
      </c>
    </row>
    <row r="37" spans="1:5" ht="15.75" customHeight="1">
      <c r="A37" s="94" t="s">
        <v>16</v>
      </c>
      <c r="B37" s="130"/>
      <c r="C37" s="31"/>
      <c r="D37" s="92"/>
      <c r="E37" s="91"/>
    </row>
    <row r="38" spans="1:5" ht="15.75" customHeight="1">
      <c r="A38" s="86"/>
      <c r="B38" s="130"/>
      <c r="C38" s="31"/>
      <c r="D38" s="92"/>
      <c r="E38" s="91"/>
    </row>
    <row r="39" spans="1:5" ht="15.75" customHeight="1">
      <c r="A39" s="94" t="s">
        <v>18</v>
      </c>
      <c r="B39" s="130"/>
      <c r="C39" s="31"/>
      <c r="D39" s="92"/>
      <c r="E39" s="91"/>
    </row>
    <row r="40" spans="1:5" ht="15.75" customHeight="1">
      <c r="A40" s="86"/>
      <c r="B40" s="130"/>
      <c r="C40" s="31"/>
      <c r="D40" s="92"/>
      <c r="E40" s="91"/>
    </row>
    <row r="41" spans="1:5" ht="15.75" customHeight="1">
      <c r="A41" s="94" t="s">
        <v>19</v>
      </c>
      <c r="B41" s="130"/>
      <c r="C41" s="31"/>
      <c r="D41" s="92"/>
      <c r="E41" s="91"/>
    </row>
    <row r="42" spans="1:5" ht="15" thickBot="1">
      <c r="A42" s="86"/>
      <c r="B42" s="139"/>
      <c r="C42" s="89"/>
      <c r="D42" s="88"/>
      <c r="E42" s="87"/>
    </row>
    <row r="43" spans="1:5">
      <c r="A43" s="276"/>
      <c r="B43" s="276"/>
      <c r="C43" s="276"/>
      <c r="D43" s="276"/>
      <c r="E43" s="276"/>
    </row>
    <row r="44" spans="1:5" ht="0.75" customHeight="1" thickBot="1">
      <c r="A44" s="277"/>
      <c r="B44" s="277"/>
      <c r="C44" s="277"/>
      <c r="D44" s="277"/>
      <c r="E44" s="277"/>
    </row>
    <row r="45" spans="1:5" ht="15" thickBot="1">
      <c r="A45" s="102" t="s">
        <v>264</v>
      </c>
      <c r="B45" s="286" t="s">
        <v>265</v>
      </c>
      <c r="C45" s="287"/>
      <c r="D45" s="288"/>
      <c r="E45" s="289"/>
    </row>
    <row r="46" spans="1:5">
      <c r="A46" s="111" t="s">
        <v>253</v>
      </c>
      <c r="B46" s="110" t="s">
        <v>254</v>
      </c>
      <c r="C46" s="109" t="s">
        <v>255</v>
      </c>
      <c r="D46" s="108" t="s">
        <v>256</v>
      </c>
      <c r="E46" s="107" t="s">
        <v>257</v>
      </c>
    </row>
    <row r="47" spans="1:5">
      <c r="A47" s="94" t="s">
        <v>17</v>
      </c>
      <c r="B47" s="130"/>
      <c r="C47" s="31"/>
      <c r="D47" s="92"/>
      <c r="E47" s="91"/>
    </row>
    <row r="48" spans="1:5">
      <c r="A48" s="33"/>
      <c r="B48" s="130"/>
      <c r="C48" s="31"/>
      <c r="D48" s="92"/>
      <c r="E48" s="91"/>
    </row>
    <row r="49" spans="1:5">
      <c r="A49" s="33"/>
      <c r="B49" s="130"/>
      <c r="C49" s="31"/>
      <c r="D49" s="92"/>
      <c r="E49" s="91"/>
    </row>
    <row r="50" spans="1:5">
      <c r="A50" s="33"/>
      <c r="B50" s="130"/>
      <c r="C50" s="31"/>
      <c r="D50" s="92"/>
      <c r="E50" s="91"/>
    </row>
    <row r="51" spans="1:5">
      <c r="A51" s="33"/>
      <c r="B51" s="130"/>
      <c r="C51" s="31"/>
      <c r="D51" s="92"/>
      <c r="E51" s="91"/>
    </row>
    <row r="52" spans="1:5">
      <c r="A52" s="94" t="s">
        <v>18</v>
      </c>
      <c r="B52" s="130"/>
      <c r="C52" s="31"/>
      <c r="D52" s="92"/>
      <c r="E52" s="91"/>
    </row>
    <row r="53" spans="1:5" ht="15" thickBot="1">
      <c r="A53" s="95"/>
      <c r="B53" s="138"/>
      <c r="C53" s="89"/>
      <c r="D53" s="88"/>
      <c r="E53" s="87"/>
    </row>
    <row r="54" spans="1:5" ht="15" thickBot="1">
      <c r="A54" s="276"/>
      <c r="B54" s="276"/>
      <c r="C54" s="276"/>
      <c r="D54" s="276"/>
      <c r="E54" s="276"/>
    </row>
    <row r="55" spans="1:5" ht="15" hidden="1" thickBot="1">
      <c r="A55" s="277"/>
      <c r="B55" s="277"/>
      <c r="C55" s="277"/>
      <c r="D55" s="277"/>
      <c r="E55" s="277"/>
    </row>
    <row r="56" spans="1:5" ht="15" thickBot="1">
      <c r="A56" s="102" t="s">
        <v>266</v>
      </c>
      <c r="B56" s="286" t="s">
        <v>267</v>
      </c>
      <c r="C56" s="287"/>
      <c r="D56" s="288"/>
      <c r="E56" s="289"/>
    </row>
    <row r="57" spans="1:5">
      <c r="A57" s="111" t="s">
        <v>253</v>
      </c>
      <c r="B57" s="110" t="s">
        <v>254</v>
      </c>
      <c r="C57" s="109" t="s">
        <v>255</v>
      </c>
      <c r="D57" s="108" t="s">
        <v>256</v>
      </c>
      <c r="E57" s="107" t="s">
        <v>257</v>
      </c>
    </row>
    <row r="58" spans="1:5">
      <c r="A58" s="96" t="s">
        <v>15</v>
      </c>
      <c r="B58" s="93"/>
      <c r="C58" s="31"/>
      <c r="D58" s="92"/>
      <c r="E58" s="91"/>
    </row>
    <row r="59" spans="1:5">
      <c r="A59" s="86"/>
      <c r="B59" s="93"/>
      <c r="C59" s="31"/>
      <c r="D59" s="92"/>
      <c r="E59" s="91"/>
    </row>
    <row r="60" spans="1:5">
      <c r="A60" s="94" t="s">
        <v>16</v>
      </c>
      <c r="B60" s="93"/>
      <c r="C60" s="31"/>
      <c r="D60" s="92"/>
      <c r="E60" s="91"/>
    </row>
    <row r="61" spans="1:5">
      <c r="A61" s="86"/>
      <c r="B61" s="93"/>
      <c r="C61" s="31"/>
      <c r="D61" s="92"/>
      <c r="E61" s="91"/>
    </row>
    <row r="62" spans="1:5" ht="15" thickBot="1">
      <c r="A62" s="86"/>
      <c r="B62" s="93"/>
      <c r="C62" s="89"/>
      <c r="D62" s="88"/>
      <c r="E62" s="87"/>
    </row>
    <row r="63" spans="1:5" ht="15.75" customHeight="1" thickBot="1">
      <c r="A63" s="276"/>
      <c r="B63" s="276"/>
      <c r="C63" s="276"/>
      <c r="D63" s="276"/>
      <c r="E63" s="276"/>
    </row>
    <row r="64" spans="1:5" ht="15" hidden="1" thickBot="1">
      <c r="A64" s="290"/>
      <c r="B64" s="290"/>
      <c r="C64" s="290"/>
      <c r="D64" s="290"/>
      <c r="E64" s="290"/>
    </row>
    <row r="65" spans="1:5" ht="15" thickBot="1">
      <c r="A65" s="102" t="s">
        <v>268</v>
      </c>
      <c r="B65" s="278" t="s">
        <v>269</v>
      </c>
      <c r="C65" s="279"/>
      <c r="D65" s="280"/>
      <c r="E65" s="281"/>
    </row>
    <row r="66" spans="1:5">
      <c r="A66" s="101" t="s">
        <v>253</v>
      </c>
      <c r="B66" s="100" t="s">
        <v>254</v>
      </c>
      <c r="C66" s="99" t="s">
        <v>255</v>
      </c>
      <c r="D66" s="98" t="s">
        <v>256</v>
      </c>
      <c r="E66" s="97" t="s">
        <v>257</v>
      </c>
    </row>
    <row r="67" spans="1:5">
      <c r="A67" s="94" t="s">
        <v>16</v>
      </c>
      <c r="B67" s="93"/>
      <c r="C67" s="31"/>
      <c r="D67" s="92"/>
      <c r="E67" s="91"/>
    </row>
    <row r="68" spans="1:5">
      <c r="A68" s="26"/>
      <c r="B68" s="93"/>
      <c r="C68" s="31"/>
      <c r="D68" s="92"/>
      <c r="E68" s="91"/>
    </row>
    <row r="69" spans="1:5">
      <c r="A69" s="133" t="s">
        <v>18</v>
      </c>
      <c r="B69" s="130"/>
      <c r="C69" s="31"/>
      <c r="D69" s="92"/>
      <c r="E69" s="91"/>
    </row>
    <row r="70" spans="1:5">
      <c r="A70" s="95"/>
      <c r="B70" s="137"/>
      <c r="C70" s="31"/>
      <c r="D70" s="92"/>
      <c r="E70" s="91"/>
    </row>
    <row r="71" spans="1:5">
      <c r="A71" s="95"/>
      <c r="B71" s="137"/>
      <c r="C71" s="31"/>
      <c r="D71" s="92"/>
      <c r="E71" s="91"/>
    </row>
    <row r="72" spans="1:5" ht="15" thickBot="1">
      <c r="A72" s="38"/>
      <c r="B72" s="90"/>
      <c r="C72" s="89"/>
      <c r="D72" s="88"/>
      <c r="E72" s="87"/>
    </row>
  </sheetData>
  <mergeCells count="13">
    <mergeCell ref="B3:E3"/>
    <mergeCell ref="A10:E11"/>
    <mergeCell ref="B12:E12"/>
    <mergeCell ref="A21:E22"/>
    <mergeCell ref="B23:E23"/>
    <mergeCell ref="A33:E34"/>
    <mergeCell ref="B65:E65"/>
    <mergeCell ref="B35:E35"/>
    <mergeCell ref="A43:E44"/>
    <mergeCell ref="B45:E45"/>
    <mergeCell ref="A54:E55"/>
    <mergeCell ref="B56:E56"/>
    <mergeCell ref="A63:E64"/>
  </mergeCells>
  <conditionalFormatting sqref="A18">
    <cfRule type="expression" dxfId="3" priority="5">
      <formula>$F18="Unknown"</formula>
    </cfRule>
    <cfRule type="expression" dxfId="2" priority="6">
      <formula>$F18="Partially"</formula>
    </cfRule>
    <cfRule type="expression" dxfId="1" priority="7">
      <formula>$F18="No"</formula>
    </cfRule>
    <cfRule type="expression" dxfId="0" priority="8">
      <formula>$F18="Yes"</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L20" sqref="L20"/>
    </sheetView>
  </sheetViews>
  <sheetFormatPr defaultRowHeight="14.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O210"/>
  <sheetViews>
    <sheetView workbookViewId="0">
      <selection activeCell="F28" sqref="F28"/>
    </sheetView>
  </sheetViews>
  <sheetFormatPr defaultColWidth="9.33203125" defaultRowHeight="14.4"/>
  <cols>
    <col min="1" max="1" width="16.44140625" style="22" customWidth="1"/>
    <col min="2" max="2" width="17.33203125" style="22" bestFit="1" customWidth="1"/>
    <col min="3" max="3" width="17.33203125" style="22" customWidth="1"/>
    <col min="4" max="4" width="77.33203125" style="22" customWidth="1"/>
    <col min="5" max="5" width="16.5546875" style="64" customWidth="1"/>
    <col min="6" max="6" width="12.88671875" style="198" customWidth="1"/>
    <col min="7" max="16384" width="9.33203125" style="198"/>
  </cols>
  <sheetData>
    <row r="1" spans="1:15" ht="25.8">
      <c r="A1" s="63" t="s">
        <v>207</v>
      </c>
      <c r="D1" s="22" t="s">
        <v>288</v>
      </c>
      <c r="H1" s="295" t="s">
        <v>23</v>
      </c>
      <c r="I1" s="296" t="s">
        <v>7</v>
      </c>
      <c r="J1" s="296"/>
      <c r="K1" s="296"/>
      <c r="L1" s="296"/>
      <c r="M1" s="296"/>
      <c r="N1" s="296"/>
      <c r="O1" s="296"/>
    </row>
    <row r="2" spans="1:15" s="13" customFormat="1">
      <c r="A2" s="66" t="s">
        <v>23</v>
      </c>
      <c r="B2" s="66" t="s">
        <v>7</v>
      </c>
      <c r="C2" s="66" t="s">
        <v>211</v>
      </c>
      <c r="D2" s="66" t="s">
        <v>192</v>
      </c>
      <c r="E2" s="67" t="s">
        <v>209</v>
      </c>
      <c r="G2" s="198"/>
      <c r="H2" s="295"/>
      <c r="I2" s="201" t="s">
        <v>9</v>
      </c>
      <c r="J2" s="201" t="s">
        <v>10</v>
      </c>
      <c r="K2" s="201" t="s">
        <v>11</v>
      </c>
      <c r="L2" s="201" t="s">
        <v>12</v>
      </c>
      <c r="M2" s="201" t="s">
        <v>13</v>
      </c>
      <c r="N2" s="201" t="s">
        <v>14</v>
      </c>
      <c r="O2" s="202" t="s">
        <v>217</v>
      </c>
    </row>
    <row r="3" spans="1:15" ht="28.8" hidden="1">
      <c r="A3" s="70" t="s">
        <v>15</v>
      </c>
      <c r="B3" s="71" t="s">
        <v>9</v>
      </c>
      <c r="C3" s="72" t="s">
        <v>213</v>
      </c>
      <c r="D3" s="35" t="s">
        <v>185</v>
      </c>
      <c r="E3" s="73">
        <f>'4. Output'!H3</f>
        <v>0</v>
      </c>
      <c r="F3" s="198">
        <f>IF(E3="yes",1,0)</f>
        <v>0</v>
      </c>
      <c r="H3" s="201" t="s">
        <v>15</v>
      </c>
      <c r="I3" s="203">
        <f>SUM(F3:F5)</f>
        <v>0</v>
      </c>
      <c r="J3" s="203" t="str">
        <f>IFERROR(COUNTIFS('4. Output'!$A$3:$A$202,H3,'4. Output'!$B$3:$B$202,$D$6,'4. Output'!$K$3:$K$202,0)/COUNTIFS('4. Output'!$A$3:$A$202,H3,'4. Output'!$B$3:$B$202,$D$6),"")</f>
        <v/>
      </c>
      <c r="K3" s="203" t="str">
        <f>IFERROR(COUNTIFS('4. Output'!$A$3:$A$202,H3,'4. Output'!$B$3:$B$202,$E$6,'4. Output'!$K$3:$K$202,0)/COUNTIFS('4. Output'!$A$3:$A$202,H3,'4. Output'!$B$3:$B$202,$E$6),"")</f>
        <v/>
      </c>
      <c r="L3" s="203" t="str">
        <f>IFERROR(COUNTIFS('4. Output'!$A$3:$A$202,H3,'4. Output'!$B$3:$B$202,$F$6,'4. Output'!$K$3:$K$202,0)/COUNTIFS('4. Output'!$A$3:$A$202,H3,'4. Output'!$B$3:$B$202,$F$6),"")</f>
        <v/>
      </c>
      <c r="M3" s="203" t="str">
        <f>IFERROR(COUNTIFS('4. Output'!$A$3:$A$202,H3,'4. Output'!$B$3:$B$202,$G$6,'4. Output'!$K$3:$K$202,0)/COUNTIFS('4. Output'!$A$3:$A$202,H3,'4. Output'!$B$3:$B$202,$G$6),"")</f>
        <v/>
      </c>
      <c r="N3" s="203" t="str">
        <f>IFERROR(COUNTIFS('4. Output'!$A$3:$A$202,H3,'4. Output'!$B$3:$B$202,#REF!,'4. Output'!$K$3:$K$202,0)/COUNTIFS('4. Output'!$A$3:$A$202,H3,'4. Output'!$B$3:$B$202,#REF!),"")</f>
        <v/>
      </c>
      <c r="O3" s="203" t="str">
        <f>IFERROR(COUNTIFS('4. Output'!$A$3:$A$202,H3,'4. Output'!$B$3:$B$202,#REF!,'4. Output'!$K$3:$K$202,0)/COUNTIFS('4. Output'!$A$3:$A$202,H3,'4. Output'!$B$3:$B$202,#REF!),"")</f>
        <v/>
      </c>
    </row>
    <row r="4" spans="1:15" ht="57.6" hidden="1">
      <c r="A4" s="70" t="s">
        <v>15</v>
      </c>
      <c r="B4" s="71" t="s">
        <v>9</v>
      </c>
      <c r="C4" s="71" t="s">
        <v>213</v>
      </c>
      <c r="D4" s="35" t="s">
        <v>186</v>
      </c>
      <c r="E4" s="73">
        <f>'4. Output'!H4</f>
        <v>0</v>
      </c>
      <c r="F4" s="198">
        <f t="shared" ref="F4:F67" si="0">IF(E4="yes",1,0)</f>
        <v>0</v>
      </c>
      <c r="H4" s="201" t="s">
        <v>16</v>
      </c>
      <c r="I4" s="203">
        <f>SUBTOTAL(9,F6:F11)</f>
        <v>0</v>
      </c>
      <c r="J4" s="203" t="str">
        <f>IFERROR(COUNTIFS('4. Output'!$A$3:$A$202,H4,'4. Output'!$B$3:$B$202,$D$6,'4. Output'!$K$3:$K$202,0)/COUNTIFS('4. Output'!$A$3:$A$202,H4,'4. Output'!$B$3:$B$202,$D$6),"")</f>
        <v/>
      </c>
      <c r="K4" s="203" t="str">
        <f>IFERROR(COUNTIFS('4. Output'!$A$3:$A$202,H4,'4. Output'!$B$3:$B$202,$E$6,'4. Output'!$K$3:$K$202,0)/COUNTIFS('4. Output'!$A$3:$A$202,H4,'4. Output'!$B$3:$B$202,$E$6),"")</f>
        <v/>
      </c>
      <c r="L4" s="203" t="str">
        <f>IFERROR(COUNTIFS('4. Output'!$A$3:$A$202,H4,'4. Output'!$B$3:$B$202,$F$6,'4. Output'!$K$3:$K$202,0)/COUNTIFS('4. Output'!$A$3:$A$202,H4,'4. Output'!$B$3:$B$202,$F$6),"")</f>
        <v/>
      </c>
      <c r="M4" s="203" t="str">
        <f>IFERROR(COUNTIFS('4. Output'!$A$3:$A$202,H4,'4. Output'!$B$3:$B$202,$G$6,'4. Output'!$K$3:$K$202,0)/COUNTIFS('4. Output'!$A$3:$A$202,H4,'4. Output'!$B$3:$B$202,$G$6),"")</f>
        <v/>
      </c>
      <c r="N4" s="203" t="str">
        <f>IFERROR(COUNTIFS('4. Output'!$A$3:$A$202,H4,'4. Output'!$B$3:$B$202,#REF!,'4. Output'!$K$3:$K$202,0)/COUNTIFS('4. Output'!$A$3:$A$202,H4,'4. Output'!$B$3:$B$202,#REF!),"")</f>
        <v/>
      </c>
      <c r="O4" s="203" t="str">
        <f>IFERROR(COUNTIFS('4. Output'!$A$3:$A$202,H4,'4. Output'!$B$3:$B$202,#REF!,'4. Output'!$K$3:$K$202,0)/COUNTIFS('4. Output'!$A$3:$A$202,H4,'4. Output'!$B$3:$B$202,#REF!),"")</f>
        <v/>
      </c>
    </row>
    <row r="5" spans="1:15" hidden="1">
      <c r="A5" s="70" t="s">
        <v>15</v>
      </c>
      <c r="B5" s="71" t="s">
        <v>9</v>
      </c>
      <c r="C5" s="71" t="s">
        <v>213</v>
      </c>
      <c r="D5" s="35" t="s">
        <v>290</v>
      </c>
      <c r="E5" s="73">
        <f>'4. Output'!H5</f>
        <v>0</v>
      </c>
      <c r="F5" s="198">
        <f t="shared" si="0"/>
        <v>0</v>
      </c>
      <c r="H5" s="201" t="s">
        <v>17</v>
      </c>
      <c r="I5" s="203">
        <f>SUBTOTAL(9,F12:F16)</f>
        <v>0</v>
      </c>
      <c r="J5" s="203" t="str">
        <f>IFERROR(COUNTIFS('4. Output'!$A$3:$A$202,H5,'4. Output'!$B$3:$B$202,$D$6,'4. Output'!$K$3:$K$202,0)/COUNTIFS('4. Output'!$A$3:$A$202,H5,'4. Output'!$B$3:$B$202,$D$6),"")</f>
        <v/>
      </c>
      <c r="K5" s="203" t="str">
        <f>IFERROR(COUNTIFS('4. Output'!$A$3:$A$202,H5,'4. Output'!$B$3:$B$202,$E$6,'4. Output'!$K$3:$K$202,0)/COUNTIFS('4. Output'!$A$3:$A$202,H5,'4. Output'!$B$3:$B$202,$E$6),"")</f>
        <v/>
      </c>
      <c r="L5" s="203" t="str">
        <f>IFERROR(COUNTIFS('4. Output'!$A$3:$A$202,H5,'4. Output'!$B$3:$B$202,$F$6,'4. Output'!$K$3:$K$202,0)/COUNTIFS('4. Output'!$A$3:$A$202,H5,'4. Output'!$B$3:$B$202,$F$6),"")</f>
        <v/>
      </c>
      <c r="M5" s="203" t="str">
        <f>IFERROR(COUNTIFS('4. Output'!$A$3:$A$202,H5,'4. Output'!$B$3:$B$202,$G$6,'4. Output'!$K$3:$K$202,0)/COUNTIFS('4. Output'!$A$3:$A$202,H5,'4. Output'!$B$3:$B$202,$G$6),"")</f>
        <v/>
      </c>
      <c r="N5" s="203" t="str">
        <f>IFERROR(COUNTIFS('4. Output'!$A$3:$A$202,H5,'4. Output'!$B$3:$B$202,#REF!,'4. Output'!$K$3:$K$202,0)/COUNTIFS('4. Output'!$A$3:$A$202,H5,'4. Output'!$B$3:$B$202,#REF!),"")</f>
        <v/>
      </c>
      <c r="O5" s="203" t="str">
        <f>IFERROR(COUNTIFS('4. Output'!$A$3:$A$202,H5,'4. Output'!$B$3:$B$202,#REF!,'4. Output'!$K$3:$K$202,0)/COUNTIFS('4. Output'!$A$3:$A$202,H5,'4. Output'!$B$3:$B$202,#REF!),"")</f>
        <v/>
      </c>
    </row>
    <row r="6" spans="1:15" ht="43.2" hidden="1">
      <c r="A6" s="70" t="s">
        <v>16</v>
      </c>
      <c r="B6" s="71" t="s">
        <v>9</v>
      </c>
      <c r="C6" s="71" t="s">
        <v>213</v>
      </c>
      <c r="D6" s="35" t="s">
        <v>291</v>
      </c>
      <c r="E6" s="73">
        <f>'4. Output'!H6</f>
        <v>0</v>
      </c>
      <c r="F6" s="198">
        <f t="shared" si="0"/>
        <v>0</v>
      </c>
      <c r="H6" s="201" t="s">
        <v>18</v>
      </c>
      <c r="I6" s="203">
        <f>SUBTOTAL(9,F17:F23)</f>
        <v>0</v>
      </c>
      <c r="J6" s="203" t="str">
        <f>IFERROR(COUNTIFS('4. Output'!$A$3:$A$202,H6,'4. Output'!$B$3:$B$202,$D$6,'4. Output'!$K$3:$K$202,0)/COUNTIFS('4. Output'!$A$3:$A$202,H6,'4. Output'!$B$3:$B$202,$D$6),"")</f>
        <v/>
      </c>
      <c r="K6" s="203" t="str">
        <f>IFERROR(COUNTIFS('4. Output'!$A$3:$A$202,H6,'4. Output'!$B$3:$B$202,$E$6,'4. Output'!$K$3:$K$202,0)/COUNTIFS('4. Output'!$A$3:$A$202,H6,'4. Output'!$B$3:$B$202,$E$6),"")</f>
        <v/>
      </c>
      <c r="L6" s="203" t="str">
        <f>IFERROR(COUNTIFS('4. Output'!$A$3:$A$202,H6,'4. Output'!$B$3:$B$202,$F$6,'4. Output'!$K$3:$K$202,0)/COUNTIFS('4. Output'!$A$3:$A$202,H6,'4. Output'!$B$3:$B$202,$F$6),"")</f>
        <v/>
      </c>
      <c r="M6" s="203" t="str">
        <f>IFERROR(COUNTIFS('4. Output'!$A$3:$A$202,H6,'4. Output'!$B$3:$B$202,$G$6,'4. Output'!$K$3:$K$202,0)/COUNTIFS('4. Output'!$A$3:$A$202,H6,'4. Output'!$B$3:$B$202,$G$6),"")</f>
        <v/>
      </c>
      <c r="N6" s="203" t="str">
        <f>IFERROR(COUNTIFS('4. Output'!$A$3:$A$202,H6,'4. Output'!$B$3:$B$202,#REF!,'4. Output'!$K$3:$K$202,0)/COUNTIFS('4. Output'!$A$3:$A$202,H6,'4. Output'!$B$3:$B$202,#REF!),"")</f>
        <v/>
      </c>
      <c r="O6" s="203" t="str">
        <f>IFERROR(COUNTIFS('4. Output'!$A$3:$A$202,H6,'4. Output'!$B$3:$B$202,#REF!,'4. Output'!$K$3:$K$202,0)/COUNTIFS('4. Output'!$A$3:$A$202,H6,'4. Output'!$B$3:$B$202,#REF!),"")</f>
        <v/>
      </c>
    </row>
    <row r="7" spans="1:15" hidden="1">
      <c r="A7" s="70" t="s">
        <v>16</v>
      </c>
      <c r="B7" s="71" t="s">
        <v>9</v>
      </c>
      <c r="C7" s="71" t="s">
        <v>213</v>
      </c>
      <c r="D7" s="35" t="s">
        <v>50</v>
      </c>
      <c r="E7" s="73">
        <f>'4. Output'!H7</f>
        <v>0</v>
      </c>
      <c r="F7" s="198">
        <f t="shared" si="0"/>
        <v>0</v>
      </c>
      <c r="H7" s="201" t="s">
        <v>19</v>
      </c>
      <c r="I7" s="203">
        <f>SUBTOTAL(9,F24:F27)</f>
        <v>0</v>
      </c>
      <c r="J7" s="203" t="str">
        <f>IFERROR(COUNTIFS('4. Output'!$A$3:$A$202,H7,'4. Output'!$B$3:$B$202,$D$6,'4. Output'!$K$3:$K$202,0)/COUNTIFS('4. Output'!$A$3:$A$202,H7,'4. Output'!$B$3:$B$202,$D$6),"")</f>
        <v/>
      </c>
      <c r="K7" s="203" t="str">
        <f>IFERROR(COUNTIFS('4. Output'!$A$3:$A$202,H7,'4. Output'!$B$3:$B$202,$E$6,'4. Output'!$K$3:$K$202,0)/COUNTIFS('4. Output'!$A$3:$A$202,H7,'4. Output'!$B$3:$B$202,$E$6),"")</f>
        <v/>
      </c>
      <c r="L7" s="203" t="str">
        <f>IFERROR(COUNTIFS('4. Output'!$A$3:$A$202,H7,'4. Output'!$B$3:$B$202,$F$6,'4. Output'!$K$3:$K$202,0)/COUNTIFS('4. Output'!$A$3:$A$202,H7,'4. Output'!$B$3:$B$202,$F$6),"")</f>
        <v/>
      </c>
      <c r="M7" s="203" t="str">
        <f>IFERROR(COUNTIFS('4. Output'!$A$3:$A$202,H7,'4. Output'!$B$3:$B$202,$G$6,'4. Output'!$K$3:$K$202,0)/COUNTIFS('4. Output'!$A$3:$A$202,H7,'4. Output'!$B$3:$B$202,$G$6),"")</f>
        <v/>
      </c>
      <c r="N7" s="203" t="str">
        <f>IFERROR(COUNTIFS('4. Output'!$A$3:$A$202,H7,'4. Output'!$B$3:$B$202,#REF!,'4. Output'!$K$3:$K$202,0)/COUNTIFS('4. Output'!$A$3:$A$202,H7,'4. Output'!$B$3:$B$202,#REF!),"")</f>
        <v/>
      </c>
      <c r="O7" s="203" t="str">
        <f>IFERROR(COUNTIFS('4. Output'!$A$3:$A$202,H7,'4. Output'!$B$3:$B$202,#REF!,'4. Output'!$K$3:$K$202,0)/COUNTIFS('4. Output'!$A$3:$A$202,H7,'4. Output'!$B$3:$B$202,#REF!),"")</f>
        <v/>
      </c>
    </row>
    <row r="8" spans="1:15" hidden="1">
      <c r="A8" s="70" t="s">
        <v>16</v>
      </c>
      <c r="B8" s="71" t="s">
        <v>9</v>
      </c>
      <c r="C8" s="71" t="s">
        <v>213</v>
      </c>
      <c r="D8" s="35" t="s">
        <v>53</v>
      </c>
      <c r="E8" s="73">
        <f>'4. Output'!H8</f>
        <v>0</v>
      </c>
      <c r="F8" s="198">
        <f t="shared" si="0"/>
        <v>0</v>
      </c>
    </row>
    <row r="9" spans="1:15" hidden="1">
      <c r="A9" s="70" t="s">
        <v>16</v>
      </c>
      <c r="B9" s="71" t="s">
        <v>9</v>
      </c>
      <c r="C9" s="71" t="s">
        <v>213</v>
      </c>
      <c r="D9" s="35" t="s">
        <v>52</v>
      </c>
      <c r="E9" s="73">
        <f>'4. Output'!H9</f>
        <v>0</v>
      </c>
      <c r="F9" s="198">
        <f t="shared" si="0"/>
        <v>0</v>
      </c>
      <c r="H9" s="204" t="s">
        <v>376</v>
      </c>
      <c r="I9" s="198">
        <f>SUBTOTAL(9,I3:I7)</f>
        <v>0</v>
      </c>
    </row>
    <row r="10" spans="1:15" hidden="1">
      <c r="A10" s="70" t="s">
        <v>16</v>
      </c>
      <c r="B10" s="71" t="s">
        <v>9</v>
      </c>
      <c r="C10" s="71" t="s">
        <v>213</v>
      </c>
      <c r="D10" s="35" t="s">
        <v>55</v>
      </c>
      <c r="E10" s="73">
        <f>'4. Output'!H10</f>
        <v>0</v>
      </c>
      <c r="F10" s="198">
        <f t="shared" si="0"/>
        <v>0</v>
      </c>
      <c r="H10" s="204" t="s">
        <v>377</v>
      </c>
      <c r="I10" s="198">
        <v>25</v>
      </c>
    </row>
    <row r="11" spans="1:15" ht="28.8" hidden="1">
      <c r="A11" s="70" t="s">
        <v>16</v>
      </c>
      <c r="B11" s="71" t="s">
        <v>9</v>
      </c>
      <c r="C11" s="71" t="s">
        <v>213</v>
      </c>
      <c r="D11" s="35" t="s">
        <v>364</v>
      </c>
      <c r="E11" s="73">
        <f>'4. Output'!H11</f>
        <v>0</v>
      </c>
      <c r="F11" s="198">
        <f t="shared" si="0"/>
        <v>0</v>
      </c>
      <c r="H11" s="204" t="s">
        <v>378</v>
      </c>
      <c r="I11" s="205">
        <f>I9/I10</f>
        <v>0</v>
      </c>
    </row>
    <row r="12" spans="1:15" ht="28.8" hidden="1">
      <c r="A12" s="70" t="s">
        <v>17</v>
      </c>
      <c r="B12" s="71" t="s">
        <v>9</v>
      </c>
      <c r="C12" s="71" t="s">
        <v>213</v>
      </c>
      <c r="D12" s="35" t="s">
        <v>294</v>
      </c>
      <c r="E12" s="73">
        <f>'4. Output'!H12</f>
        <v>0</v>
      </c>
      <c r="F12" s="198">
        <f t="shared" si="0"/>
        <v>0</v>
      </c>
    </row>
    <row r="13" spans="1:15" hidden="1">
      <c r="A13" s="70" t="s">
        <v>17</v>
      </c>
      <c r="B13" s="71" t="s">
        <v>9</v>
      </c>
      <c r="C13" s="71" t="s">
        <v>213</v>
      </c>
      <c r="D13" s="35" t="s">
        <v>71</v>
      </c>
      <c r="E13" s="73">
        <f>'4. Output'!H13</f>
        <v>0</v>
      </c>
      <c r="F13" s="198">
        <f t="shared" si="0"/>
        <v>0</v>
      </c>
    </row>
    <row r="14" spans="1:15" ht="28.8" hidden="1">
      <c r="A14" s="70" t="s">
        <v>17</v>
      </c>
      <c r="B14" s="71" t="s">
        <v>9</v>
      </c>
      <c r="C14" s="71" t="s">
        <v>213</v>
      </c>
      <c r="D14" s="35" t="s">
        <v>58</v>
      </c>
      <c r="E14" s="73">
        <f>'4. Output'!H14</f>
        <v>0</v>
      </c>
      <c r="F14" s="198">
        <f t="shared" si="0"/>
        <v>0</v>
      </c>
    </row>
    <row r="15" spans="1:15" hidden="1">
      <c r="A15" s="70" t="s">
        <v>17</v>
      </c>
      <c r="B15" s="71" t="s">
        <v>9</v>
      </c>
      <c r="C15" s="71" t="s">
        <v>213</v>
      </c>
      <c r="D15" s="35" t="s">
        <v>3</v>
      </c>
      <c r="E15" s="73">
        <f>'4. Output'!H15</f>
        <v>0</v>
      </c>
      <c r="F15" s="198">
        <f t="shared" si="0"/>
        <v>0</v>
      </c>
    </row>
    <row r="16" spans="1:15" hidden="1">
      <c r="A16" s="70" t="s">
        <v>17</v>
      </c>
      <c r="B16" s="71" t="s">
        <v>9</v>
      </c>
      <c r="C16" s="71" t="s">
        <v>213</v>
      </c>
      <c r="D16" s="5" t="s">
        <v>86</v>
      </c>
      <c r="E16" s="73">
        <f>'4. Output'!H16</f>
        <v>0</v>
      </c>
      <c r="F16" s="198">
        <f t="shared" si="0"/>
        <v>0</v>
      </c>
    </row>
    <row r="17" spans="1:6" ht="28.8" hidden="1">
      <c r="A17" s="70" t="s">
        <v>18</v>
      </c>
      <c r="B17" s="71" t="s">
        <v>9</v>
      </c>
      <c r="C17" s="71" t="s">
        <v>213</v>
      </c>
      <c r="D17" s="35" t="s">
        <v>296</v>
      </c>
      <c r="E17" s="73">
        <f>'4. Output'!H17</f>
        <v>0</v>
      </c>
      <c r="F17" s="198">
        <f t="shared" si="0"/>
        <v>0</v>
      </c>
    </row>
    <row r="18" spans="1:6" hidden="1">
      <c r="A18" s="70" t="s">
        <v>18</v>
      </c>
      <c r="B18" s="71" t="s">
        <v>9</v>
      </c>
      <c r="C18" s="71" t="s">
        <v>213</v>
      </c>
      <c r="D18" s="35" t="s">
        <v>105</v>
      </c>
      <c r="E18" s="73">
        <f>'4. Output'!H18</f>
        <v>0</v>
      </c>
      <c r="F18" s="198">
        <f t="shared" si="0"/>
        <v>0</v>
      </c>
    </row>
    <row r="19" spans="1:6" hidden="1">
      <c r="A19" s="70" t="s">
        <v>18</v>
      </c>
      <c r="B19" s="71" t="s">
        <v>9</v>
      </c>
      <c r="C19" s="71" t="s">
        <v>213</v>
      </c>
      <c r="D19" s="35" t="s">
        <v>87</v>
      </c>
      <c r="E19" s="73">
        <f>'4. Output'!H19</f>
        <v>0</v>
      </c>
      <c r="F19" s="198">
        <f t="shared" si="0"/>
        <v>0</v>
      </c>
    </row>
    <row r="20" spans="1:6" hidden="1">
      <c r="A20" s="70" t="s">
        <v>18</v>
      </c>
      <c r="B20" s="71" t="s">
        <v>9</v>
      </c>
      <c r="C20" s="71" t="s">
        <v>213</v>
      </c>
      <c r="D20" s="35" t="s">
        <v>61</v>
      </c>
      <c r="E20" s="73">
        <f>'4. Output'!H20</f>
        <v>0</v>
      </c>
      <c r="F20" s="198">
        <f t="shared" si="0"/>
        <v>0</v>
      </c>
    </row>
    <row r="21" spans="1:6" hidden="1">
      <c r="A21" s="70" t="s">
        <v>18</v>
      </c>
      <c r="B21" s="71" t="s">
        <v>9</v>
      </c>
      <c r="C21" s="71" t="s">
        <v>213</v>
      </c>
      <c r="D21" s="35" t="s">
        <v>154</v>
      </c>
      <c r="E21" s="73">
        <f>'4. Output'!H21</f>
        <v>0</v>
      </c>
      <c r="F21" s="198">
        <f t="shared" si="0"/>
        <v>0</v>
      </c>
    </row>
    <row r="22" spans="1:6" ht="43.2" hidden="1">
      <c r="A22" s="70" t="s">
        <v>18</v>
      </c>
      <c r="B22" s="71" t="s">
        <v>9</v>
      </c>
      <c r="C22" s="71" t="s">
        <v>213</v>
      </c>
      <c r="D22" s="35" t="s">
        <v>153</v>
      </c>
      <c r="E22" s="73">
        <f>'4. Output'!H22</f>
        <v>0</v>
      </c>
      <c r="F22" s="198">
        <f t="shared" si="0"/>
        <v>0</v>
      </c>
    </row>
    <row r="23" spans="1:6" hidden="1">
      <c r="A23" s="70" t="s">
        <v>18</v>
      </c>
      <c r="B23" s="71" t="s">
        <v>9</v>
      </c>
      <c r="C23" s="71" t="s">
        <v>213</v>
      </c>
      <c r="D23" s="35" t="s">
        <v>88</v>
      </c>
      <c r="E23" s="73">
        <f>'4. Output'!H23</f>
        <v>0</v>
      </c>
      <c r="F23" s="198">
        <f t="shared" si="0"/>
        <v>0</v>
      </c>
    </row>
    <row r="24" spans="1:6" ht="43.2" hidden="1">
      <c r="A24" s="70" t="s">
        <v>19</v>
      </c>
      <c r="B24" s="71" t="s">
        <v>9</v>
      </c>
      <c r="C24" s="71" t="s">
        <v>213</v>
      </c>
      <c r="D24" s="35" t="s">
        <v>298</v>
      </c>
      <c r="E24" s="73">
        <f>'4. Output'!H24</f>
        <v>0</v>
      </c>
      <c r="F24" s="198">
        <f t="shared" si="0"/>
        <v>0</v>
      </c>
    </row>
    <row r="25" spans="1:6" ht="57.6" hidden="1">
      <c r="A25" s="70" t="s">
        <v>19</v>
      </c>
      <c r="B25" s="71" t="s">
        <v>9</v>
      </c>
      <c r="C25" s="71" t="s">
        <v>213</v>
      </c>
      <c r="D25" s="35" t="s">
        <v>146</v>
      </c>
      <c r="E25" s="73">
        <f>'4. Output'!H25</f>
        <v>0</v>
      </c>
      <c r="F25" s="198">
        <f t="shared" si="0"/>
        <v>0</v>
      </c>
    </row>
    <row r="26" spans="1:6" hidden="1">
      <c r="A26" s="70" t="s">
        <v>19</v>
      </c>
      <c r="B26" s="71" t="s">
        <v>9</v>
      </c>
      <c r="C26" s="71" t="s">
        <v>213</v>
      </c>
      <c r="D26" s="35" t="s">
        <v>65</v>
      </c>
      <c r="E26" s="73">
        <f>'4. Output'!H26</f>
        <v>0</v>
      </c>
      <c r="F26" s="198">
        <f t="shared" si="0"/>
        <v>0</v>
      </c>
    </row>
    <row r="27" spans="1:6" ht="43.2" hidden="1">
      <c r="A27" s="70" t="s">
        <v>19</v>
      </c>
      <c r="B27" s="71" t="s">
        <v>9</v>
      </c>
      <c r="C27" s="71" t="s">
        <v>213</v>
      </c>
      <c r="D27" s="35" t="s">
        <v>190</v>
      </c>
      <c r="E27" s="73">
        <f>'4. Output'!H27</f>
        <v>0</v>
      </c>
      <c r="F27" s="198">
        <f t="shared" si="0"/>
        <v>0</v>
      </c>
    </row>
    <row r="28" spans="1:6" ht="28.8">
      <c r="A28" s="70" t="s">
        <v>15</v>
      </c>
      <c r="B28" s="71" t="s">
        <v>10</v>
      </c>
      <c r="C28" s="71" t="s">
        <v>213</v>
      </c>
      <c r="D28" s="35" t="s">
        <v>299</v>
      </c>
      <c r="E28" s="73">
        <f>'4. Output'!H28</f>
        <v>0</v>
      </c>
      <c r="F28" s="198">
        <f t="shared" si="0"/>
        <v>0</v>
      </c>
    </row>
    <row r="29" spans="1:6" ht="28.8">
      <c r="A29" s="70" t="s">
        <v>15</v>
      </c>
      <c r="B29" s="71" t="s">
        <v>10</v>
      </c>
      <c r="C29" s="71" t="s">
        <v>213</v>
      </c>
      <c r="D29" s="35" t="s">
        <v>191</v>
      </c>
      <c r="E29" s="73">
        <f>'4. Output'!H29</f>
        <v>0</v>
      </c>
      <c r="F29" s="198">
        <f t="shared" si="0"/>
        <v>0</v>
      </c>
    </row>
    <row r="30" spans="1:6">
      <c r="A30" s="70" t="s">
        <v>15</v>
      </c>
      <c r="B30" s="71" t="s">
        <v>10</v>
      </c>
      <c r="C30" s="71" t="s">
        <v>213</v>
      </c>
      <c r="D30" s="35" t="s">
        <v>49</v>
      </c>
      <c r="E30" s="73">
        <f>'4. Output'!H30</f>
        <v>0</v>
      </c>
      <c r="F30" s="198">
        <f t="shared" si="0"/>
        <v>0</v>
      </c>
    </row>
    <row r="31" spans="1:6" ht="43.2">
      <c r="A31" s="70" t="s">
        <v>15</v>
      </c>
      <c r="B31" s="71" t="s">
        <v>10</v>
      </c>
      <c r="C31" s="71" t="s">
        <v>213</v>
      </c>
      <c r="D31" s="35" t="s">
        <v>98</v>
      </c>
      <c r="E31" s="73">
        <f>'4. Output'!H31</f>
        <v>0</v>
      </c>
      <c r="F31" s="198">
        <f t="shared" si="0"/>
        <v>0</v>
      </c>
    </row>
    <row r="32" spans="1:6">
      <c r="A32" s="70" t="s">
        <v>15</v>
      </c>
      <c r="B32" s="71" t="s">
        <v>10</v>
      </c>
      <c r="C32" s="71" t="s">
        <v>213</v>
      </c>
      <c r="D32" s="35" t="s">
        <v>83</v>
      </c>
      <c r="E32" s="73">
        <f>'4. Output'!H32</f>
        <v>0</v>
      </c>
      <c r="F32" s="198">
        <f t="shared" si="0"/>
        <v>0</v>
      </c>
    </row>
    <row r="33" spans="1:6" ht="28.8">
      <c r="A33" s="70" t="s">
        <v>16</v>
      </c>
      <c r="B33" s="71" t="s">
        <v>10</v>
      </c>
      <c r="C33" s="71" t="s">
        <v>213</v>
      </c>
      <c r="D33" s="35" t="s">
        <v>300</v>
      </c>
      <c r="E33" s="73">
        <f>'4. Output'!H33</f>
        <v>0</v>
      </c>
      <c r="F33" s="198">
        <f t="shared" si="0"/>
        <v>0</v>
      </c>
    </row>
    <row r="34" spans="1:6">
      <c r="A34" s="70" t="s">
        <v>16</v>
      </c>
      <c r="B34" s="71" t="s">
        <v>10</v>
      </c>
      <c r="C34" s="71" t="s">
        <v>213</v>
      </c>
      <c r="D34" s="35" t="s">
        <v>84</v>
      </c>
      <c r="E34" s="73">
        <f>'4. Output'!H34</f>
        <v>0</v>
      </c>
      <c r="F34" s="198">
        <f t="shared" si="0"/>
        <v>0</v>
      </c>
    </row>
    <row r="35" spans="1:6">
      <c r="A35" s="70" t="s">
        <v>16</v>
      </c>
      <c r="B35" s="71" t="s">
        <v>10</v>
      </c>
      <c r="C35" s="71" t="s">
        <v>213</v>
      </c>
      <c r="D35" s="35" t="s">
        <v>99</v>
      </c>
      <c r="E35" s="73">
        <f>'4. Output'!H35</f>
        <v>0</v>
      </c>
      <c r="F35" s="198">
        <f t="shared" si="0"/>
        <v>0</v>
      </c>
    </row>
    <row r="36" spans="1:6">
      <c r="A36" s="70" t="s">
        <v>16</v>
      </c>
      <c r="B36" s="70" t="s">
        <v>10</v>
      </c>
      <c r="C36" s="71" t="s">
        <v>213</v>
      </c>
      <c r="D36" s="35" t="s">
        <v>100</v>
      </c>
      <c r="E36" s="73">
        <f>'4. Output'!H36</f>
        <v>0</v>
      </c>
      <c r="F36" s="198">
        <f t="shared" si="0"/>
        <v>0</v>
      </c>
    </row>
    <row r="37" spans="1:6" ht="28.8">
      <c r="A37" s="70" t="s">
        <v>16</v>
      </c>
      <c r="B37" s="70" t="s">
        <v>10</v>
      </c>
      <c r="C37" s="71" t="s">
        <v>213</v>
      </c>
      <c r="D37" s="35" t="s">
        <v>302</v>
      </c>
      <c r="E37" s="73">
        <f>'4. Output'!H37</f>
        <v>0</v>
      </c>
      <c r="F37" s="198">
        <f t="shared" si="0"/>
        <v>0</v>
      </c>
    </row>
    <row r="38" spans="1:6" ht="28.8">
      <c r="A38" s="70" t="s">
        <v>16</v>
      </c>
      <c r="B38" s="70" t="s">
        <v>10</v>
      </c>
      <c r="C38" s="71" t="s">
        <v>213</v>
      </c>
      <c r="D38" s="35" t="s">
        <v>108</v>
      </c>
      <c r="E38" s="73">
        <f>'4. Output'!H38</f>
        <v>0</v>
      </c>
      <c r="F38" s="198">
        <f t="shared" si="0"/>
        <v>0</v>
      </c>
    </row>
    <row r="39" spans="1:6" ht="28.8">
      <c r="A39" s="70" t="s">
        <v>16</v>
      </c>
      <c r="B39" s="70" t="s">
        <v>10</v>
      </c>
      <c r="C39" s="71" t="s">
        <v>213</v>
      </c>
      <c r="D39" s="35" t="s">
        <v>147</v>
      </c>
      <c r="E39" s="73">
        <f>'4. Output'!H39</f>
        <v>0</v>
      </c>
      <c r="F39" s="198">
        <f t="shared" si="0"/>
        <v>0</v>
      </c>
    </row>
    <row r="40" spans="1:6" ht="43.2">
      <c r="A40" s="70" t="s">
        <v>17</v>
      </c>
      <c r="B40" s="70" t="s">
        <v>10</v>
      </c>
      <c r="C40" s="71" t="s">
        <v>213</v>
      </c>
      <c r="D40" s="35" t="s">
        <v>303</v>
      </c>
      <c r="E40" s="73">
        <f>'4. Output'!H40</f>
        <v>0</v>
      </c>
      <c r="F40" s="198">
        <f t="shared" si="0"/>
        <v>0</v>
      </c>
    </row>
    <row r="41" spans="1:6">
      <c r="A41" s="70" t="s">
        <v>17</v>
      </c>
      <c r="B41" s="70" t="s">
        <v>10</v>
      </c>
      <c r="C41" s="71" t="s">
        <v>213</v>
      </c>
      <c r="D41" s="35" t="s">
        <v>104</v>
      </c>
      <c r="E41" s="73">
        <f>'4. Output'!H41</f>
        <v>0</v>
      </c>
      <c r="F41" s="198">
        <f t="shared" si="0"/>
        <v>0</v>
      </c>
    </row>
    <row r="42" spans="1:6">
      <c r="A42" s="70" t="s">
        <v>17</v>
      </c>
      <c r="B42" s="70" t="s">
        <v>10</v>
      </c>
      <c r="C42" s="71" t="s">
        <v>213</v>
      </c>
      <c r="D42" s="35" t="s">
        <v>148</v>
      </c>
      <c r="E42" s="73">
        <f>'4. Output'!H42</f>
        <v>0</v>
      </c>
      <c r="F42" s="198">
        <f t="shared" si="0"/>
        <v>0</v>
      </c>
    </row>
    <row r="43" spans="1:6" ht="28.8">
      <c r="A43" s="70" t="s">
        <v>17</v>
      </c>
      <c r="B43" s="70" t="s">
        <v>10</v>
      </c>
      <c r="C43" s="71" t="s">
        <v>213</v>
      </c>
      <c r="D43" s="35" t="s">
        <v>109</v>
      </c>
      <c r="E43" s="73">
        <f>'4. Output'!H43</f>
        <v>0</v>
      </c>
      <c r="F43" s="198">
        <f t="shared" si="0"/>
        <v>0</v>
      </c>
    </row>
    <row r="44" spans="1:6">
      <c r="A44" s="70" t="s">
        <v>17</v>
      </c>
      <c r="B44" s="70" t="s">
        <v>10</v>
      </c>
      <c r="C44" s="71" t="s">
        <v>213</v>
      </c>
      <c r="D44" s="35" t="s">
        <v>85</v>
      </c>
      <c r="E44" s="73">
        <f>'4. Output'!H44</f>
        <v>0</v>
      </c>
      <c r="F44" s="198">
        <f t="shared" si="0"/>
        <v>0</v>
      </c>
    </row>
    <row r="45" spans="1:6" ht="28.8">
      <c r="A45" s="70" t="s">
        <v>17</v>
      </c>
      <c r="B45" s="70" t="s">
        <v>10</v>
      </c>
      <c r="C45" s="71" t="s">
        <v>213</v>
      </c>
      <c r="D45" s="35" t="s">
        <v>176</v>
      </c>
      <c r="E45" s="73">
        <f>'4. Output'!H45</f>
        <v>0</v>
      </c>
      <c r="F45" s="198">
        <f t="shared" si="0"/>
        <v>0</v>
      </c>
    </row>
    <row r="46" spans="1:6" ht="28.8">
      <c r="A46" s="70" t="s">
        <v>18</v>
      </c>
      <c r="B46" s="70" t="s">
        <v>10</v>
      </c>
      <c r="C46" s="71" t="s">
        <v>213</v>
      </c>
      <c r="D46" s="35" t="s">
        <v>305</v>
      </c>
      <c r="E46" s="73">
        <f>'4. Output'!H46</f>
        <v>0</v>
      </c>
      <c r="F46" s="198">
        <f t="shared" si="0"/>
        <v>0</v>
      </c>
    </row>
    <row r="47" spans="1:6" ht="28.8">
      <c r="A47" s="70" t="s">
        <v>18</v>
      </c>
      <c r="B47" s="70" t="s">
        <v>10</v>
      </c>
      <c r="C47" s="71" t="s">
        <v>213</v>
      </c>
      <c r="D47" s="35" t="s">
        <v>118</v>
      </c>
      <c r="E47" s="73">
        <f>'4. Output'!H47</f>
        <v>0</v>
      </c>
      <c r="F47" s="198">
        <f t="shared" si="0"/>
        <v>0</v>
      </c>
    </row>
    <row r="48" spans="1:6" ht="28.8">
      <c r="A48" s="70" t="s">
        <v>18</v>
      </c>
      <c r="B48" s="70" t="s">
        <v>10</v>
      </c>
      <c r="C48" s="71" t="s">
        <v>213</v>
      </c>
      <c r="D48" s="35" t="s">
        <v>177</v>
      </c>
      <c r="E48" s="73">
        <f>'4. Output'!H48</f>
        <v>0</v>
      </c>
      <c r="F48" s="198">
        <f t="shared" si="0"/>
        <v>0</v>
      </c>
    </row>
    <row r="49" spans="1:6">
      <c r="A49" s="70" t="s">
        <v>18</v>
      </c>
      <c r="B49" s="70" t="s">
        <v>10</v>
      </c>
      <c r="C49" s="71" t="s">
        <v>213</v>
      </c>
      <c r="D49" s="35" t="s">
        <v>89</v>
      </c>
      <c r="E49" s="73">
        <f>'4. Output'!H49</f>
        <v>0</v>
      </c>
      <c r="F49" s="198">
        <f t="shared" si="0"/>
        <v>0</v>
      </c>
    </row>
    <row r="50" spans="1:6">
      <c r="A50" s="70" t="s">
        <v>18</v>
      </c>
      <c r="B50" s="70" t="s">
        <v>10</v>
      </c>
      <c r="C50" s="71" t="s">
        <v>213</v>
      </c>
      <c r="D50" s="35" t="s">
        <v>63</v>
      </c>
      <c r="E50" s="73">
        <f>'4. Output'!H50</f>
        <v>0</v>
      </c>
      <c r="F50" s="198">
        <f t="shared" si="0"/>
        <v>0</v>
      </c>
    </row>
    <row r="51" spans="1:6">
      <c r="A51" s="70" t="s">
        <v>18</v>
      </c>
      <c r="B51" s="70" t="s">
        <v>10</v>
      </c>
      <c r="C51" s="71" t="s">
        <v>213</v>
      </c>
      <c r="D51" s="35" t="s">
        <v>90</v>
      </c>
      <c r="E51" s="73">
        <f>'4. Output'!H51</f>
        <v>0</v>
      </c>
      <c r="F51" s="198">
        <f t="shared" si="0"/>
        <v>0</v>
      </c>
    </row>
    <row r="52" spans="1:6" ht="28.8">
      <c r="A52" s="70" t="s">
        <v>18</v>
      </c>
      <c r="B52" s="70" t="s">
        <v>10</v>
      </c>
      <c r="C52" s="71" t="s">
        <v>213</v>
      </c>
      <c r="D52" s="35" t="s">
        <v>152</v>
      </c>
      <c r="E52" s="73">
        <f>'4. Output'!H52</f>
        <v>0</v>
      </c>
      <c r="F52" s="198">
        <f t="shared" si="0"/>
        <v>0</v>
      </c>
    </row>
    <row r="53" spans="1:6">
      <c r="A53" s="70" t="s">
        <v>18</v>
      </c>
      <c r="B53" s="70" t="s">
        <v>10</v>
      </c>
      <c r="C53" s="71" t="s">
        <v>213</v>
      </c>
      <c r="D53" s="35" t="s">
        <v>306</v>
      </c>
      <c r="E53" s="73">
        <f>'4. Output'!H53</f>
        <v>0</v>
      </c>
      <c r="F53" s="198">
        <f t="shared" si="0"/>
        <v>0</v>
      </c>
    </row>
    <row r="54" spans="1:6" ht="43.2">
      <c r="A54" s="70" t="s">
        <v>19</v>
      </c>
      <c r="B54" s="70" t="s">
        <v>10</v>
      </c>
      <c r="C54" s="71" t="s">
        <v>213</v>
      </c>
      <c r="D54" s="35" t="s">
        <v>308</v>
      </c>
      <c r="E54" s="73">
        <f>'4. Output'!H54</f>
        <v>0</v>
      </c>
      <c r="F54" s="198">
        <f t="shared" si="0"/>
        <v>0</v>
      </c>
    </row>
    <row r="55" spans="1:6" ht="43.2">
      <c r="A55" s="70" t="s">
        <v>19</v>
      </c>
      <c r="B55" s="70" t="s">
        <v>10</v>
      </c>
      <c r="C55" s="71" t="s">
        <v>213</v>
      </c>
      <c r="D55" s="35" t="s">
        <v>111</v>
      </c>
      <c r="E55" s="73">
        <f>'4. Output'!H55</f>
        <v>0</v>
      </c>
      <c r="F55" s="198">
        <f t="shared" si="0"/>
        <v>0</v>
      </c>
    </row>
    <row r="56" spans="1:6">
      <c r="A56" s="70" t="s">
        <v>19</v>
      </c>
      <c r="B56" s="70" t="s">
        <v>10</v>
      </c>
      <c r="C56" s="71" t="s">
        <v>213</v>
      </c>
      <c r="D56" s="35" t="s">
        <v>64</v>
      </c>
      <c r="E56" s="73">
        <f>'4. Output'!H56</f>
        <v>0</v>
      </c>
      <c r="F56" s="198">
        <f t="shared" si="0"/>
        <v>0</v>
      </c>
    </row>
    <row r="57" spans="1:6" ht="28.8">
      <c r="A57" s="70" t="s">
        <v>19</v>
      </c>
      <c r="B57" s="70" t="s">
        <v>10</v>
      </c>
      <c r="C57" s="71" t="s">
        <v>213</v>
      </c>
      <c r="D57" s="35" t="s">
        <v>144</v>
      </c>
      <c r="E57" s="73">
        <f>'4. Output'!H57</f>
        <v>0</v>
      </c>
      <c r="F57" s="198">
        <f t="shared" si="0"/>
        <v>0</v>
      </c>
    </row>
    <row r="58" spans="1:6" ht="43.2">
      <c r="A58" s="70" t="s">
        <v>19</v>
      </c>
      <c r="B58" s="70" t="s">
        <v>10</v>
      </c>
      <c r="C58" s="71" t="s">
        <v>213</v>
      </c>
      <c r="D58" s="35" t="s">
        <v>155</v>
      </c>
      <c r="E58" s="73">
        <f>'4. Output'!H58</f>
        <v>0</v>
      </c>
      <c r="F58" s="198">
        <f t="shared" si="0"/>
        <v>0</v>
      </c>
    </row>
    <row r="59" spans="1:6" ht="28.8">
      <c r="A59" s="70" t="s">
        <v>19</v>
      </c>
      <c r="B59" s="70" t="s">
        <v>10</v>
      </c>
      <c r="C59" s="71" t="s">
        <v>213</v>
      </c>
      <c r="D59" s="35" t="s">
        <v>156</v>
      </c>
      <c r="E59" s="73">
        <f>'4. Output'!H59</f>
        <v>0</v>
      </c>
      <c r="F59" s="198">
        <f t="shared" si="0"/>
        <v>0</v>
      </c>
    </row>
    <row r="60" spans="1:6" ht="57.6" hidden="1">
      <c r="A60" s="70" t="s">
        <v>15</v>
      </c>
      <c r="B60" s="70" t="s">
        <v>11</v>
      </c>
      <c r="C60" s="71" t="s">
        <v>213</v>
      </c>
      <c r="D60" s="35" t="s">
        <v>311</v>
      </c>
      <c r="E60" s="73">
        <f>'4. Output'!H60</f>
        <v>0</v>
      </c>
      <c r="F60" s="198">
        <f t="shared" si="0"/>
        <v>0</v>
      </c>
    </row>
    <row r="61" spans="1:6" hidden="1">
      <c r="A61" s="70" t="s">
        <v>15</v>
      </c>
      <c r="B61" s="70" t="s">
        <v>11</v>
      </c>
      <c r="C61" s="71" t="s">
        <v>213</v>
      </c>
      <c r="D61" s="35" t="s">
        <v>46</v>
      </c>
      <c r="E61" s="73">
        <f>'4. Output'!H61</f>
        <v>0</v>
      </c>
      <c r="F61" s="198">
        <f t="shared" si="0"/>
        <v>0</v>
      </c>
    </row>
    <row r="62" spans="1:6" hidden="1">
      <c r="A62" s="70" t="s">
        <v>15</v>
      </c>
      <c r="B62" s="70" t="s">
        <v>11</v>
      </c>
      <c r="C62" s="71" t="s">
        <v>213</v>
      </c>
      <c r="D62" s="35" t="s">
        <v>48</v>
      </c>
      <c r="E62" s="73">
        <f>'4. Output'!H62</f>
        <v>0</v>
      </c>
      <c r="F62" s="198">
        <f t="shared" si="0"/>
        <v>0</v>
      </c>
    </row>
    <row r="63" spans="1:6" hidden="1">
      <c r="A63" s="70" t="s">
        <v>15</v>
      </c>
      <c r="B63" s="70" t="s">
        <v>11</v>
      </c>
      <c r="C63" s="71" t="s">
        <v>213</v>
      </c>
      <c r="D63" s="35" t="s">
        <v>101</v>
      </c>
      <c r="E63" s="73">
        <f>'4. Output'!H63</f>
        <v>0</v>
      </c>
      <c r="F63" s="198">
        <f t="shared" si="0"/>
        <v>0</v>
      </c>
    </row>
    <row r="64" spans="1:6" hidden="1">
      <c r="A64" s="70" t="s">
        <v>15</v>
      </c>
      <c r="B64" s="70" t="s">
        <v>11</v>
      </c>
      <c r="C64" s="71" t="s">
        <v>213</v>
      </c>
      <c r="D64" s="35" t="s">
        <v>81</v>
      </c>
      <c r="E64" s="73">
        <f>'4. Output'!H64</f>
        <v>0</v>
      </c>
      <c r="F64" s="198">
        <f t="shared" si="0"/>
        <v>0</v>
      </c>
    </row>
    <row r="65" spans="1:6" ht="28.8" hidden="1">
      <c r="A65" s="70" t="s">
        <v>16</v>
      </c>
      <c r="B65" s="70" t="s">
        <v>11</v>
      </c>
      <c r="C65" s="71" t="s">
        <v>213</v>
      </c>
      <c r="D65" s="35" t="s">
        <v>313</v>
      </c>
      <c r="E65" s="73">
        <f>'4. Output'!H65</f>
        <v>0</v>
      </c>
      <c r="F65" s="198">
        <f t="shared" si="0"/>
        <v>0</v>
      </c>
    </row>
    <row r="66" spans="1:6" ht="28.8" hidden="1">
      <c r="A66" s="70" t="s">
        <v>16</v>
      </c>
      <c r="B66" s="70" t="s">
        <v>11</v>
      </c>
      <c r="C66" s="71" t="s">
        <v>213</v>
      </c>
      <c r="D66" s="35" t="s">
        <v>193</v>
      </c>
      <c r="E66" s="73">
        <f>'4. Output'!H66</f>
        <v>0</v>
      </c>
      <c r="F66" s="198">
        <f t="shared" si="0"/>
        <v>0</v>
      </c>
    </row>
    <row r="67" spans="1:6" hidden="1">
      <c r="A67" s="70" t="s">
        <v>16</v>
      </c>
      <c r="B67" s="70" t="s">
        <v>11</v>
      </c>
      <c r="C67" s="71" t="s">
        <v>213</v>
      </c>
      <c r="D67" s="35" t="s">
        <v>92</v>
      </c>
      <c r="E67" s="73">
        <f>'4. Output'!H67</f>
        <v>0</v>
      </c>
      <c r="F67" s="198">
        <f t="shared" si="0"/>
        <v>0</v>
      </c>
    </row>
    <row r="68" spans="1:6" hidden="1">
      <c r="A68" s="70" t="s">
        <v>16</v>
      </c>
      <c r="B68" s="70" t="s">
        <v>11</v>
      </c>
      <c r="C68" s="71" t="s">
        <v>213</v>
      </c>
      <c r="D68" s="35" t="s">
        <v>93</v>
      </c>
      <c r="E68" s="73">
        <f>'4. Output'!H68</f>
        <v>0</v>
      </c>
      <c r="F68" s="198">
        <f t="shared" ref="F68:F131" si="1">IF(E68="yes",1,0)</f>
        <v>0</v>
      </c>
    </row>
    <row r="69" spans="1:6" hidden="1">
      <c r="A69" s="70" t="s">
        <v>16</v>
      </c>
      <c r="B69" s="70" t="s">
        <v>11</v>
      </c>
      <c r="C69" s="71" t="s">
        <v>213</v>
      </c>
      <c r="D69" s="35" t="s">
        <v>94</v>
      </c>
      <c r="E69" s="73">
        <f>'4. Output'!H69</f>
        <v>0</v>
      </c>
      <c r="F69" s="198">
        <f t="shared" si="1"/>
        <v>0</v>
      </c>
    </row>
    <row r="70" spans="1:6" hidden="1">
      <c r="A70" s="70" t="s">
        <v>16</v>
      </c>
      <c r="B70" s="70" t="s">
        <v>11</v>
      </c>
      <c r="C70" s="71" t="s">
        <v>213</v>
      </c>
      <c r="D70" s="35" t="s">
        <v>102</v>
      </c>
      <c r="E70" s="73">
        <f>'4. Output'!H70</f>
        <v>0</v>
      </c>
      <c r="F70" s="198">
        <f t="shared" si="1"/>
        <v>0</v>
      </c>
    </row>
    <row r="71" spans="1:6" hidden="1">
      <c r="A71" s="70" t="s">
        <v>16</v>
      </c>
      <c r="B71" s="70" t="s">
        <v>11</v>
      </c>
      <c r="C71" s="71" t="s">
        <v>213</v>
      </c>
      <c r="D71" s="35" t="s">
        <v>103</v>
      </c>
      <c r="E71" s="73">
        <f>'4. Output'!H71</f>
        <v>0</v>
      </c>
      <c r="F71" s="198">
        <f t="shared" si="1"/>
        <v>0</v>
      </c>
    </row>
    <row r="72" spans="1:6" hidden="1">
      <c r="A72" s="70" t="s">
        <v>16</v>
      </c>
      <c r="B72" s="70" t="s">
        <v>11</v>
      </c>
      <c r="C72" s="71" t="s">
        <v>213</v>
      </c>
      <c r="D72" s="35" t="s">
        <v>97</v>
      </c>
      <c r="E72" s="73">
        <f>'4. Output'!H72</f>
        <v>0</v>
      </c>
      <c r="F72" s="198">
        <f t="shared" si="1"/>
        <v>0</v>
      </c>
    </row>
    <row r="73" spans="1:6" ht="43.2" hidden="1">
      <c r="A73" s="70" t="s">
        <v>17</v>
      </c>
      <c r="B73" s="70" t="s">
        <v>11</v>
      </c>
      <c r="C73" s="71" t="s">
        <v>213</v>
      </c>
      <c r="D73" s="35" t="s">
        <v>315</v>
      </c>
      <c r="E73" s="73">
        <f>'4. Output'!H73</f>
        <v>0</v>
      </c>
      <c r="F73" s="198">
        <f t="shared" si="1"/>
        <v>0</v>
      </c>
    </row>
    <row r="74" spans="1:6" ht="28.8" hidden="1">
      <c r="A74" s="70" t="s">
        <v>17</v>
      </c>
      <c r="B74" s="70" t="s">
        <v>11</v>
      </c>
      <c r="C74" s="71" t="s">
        <v>213</v>
      </c>
      <c r="D74" s="35" t="s">
        <v>129</v>
      </c>
      <c r="E74" s="73">
        <f>'4. Output'!H74</f>
        <v>0</v>
      </c>
      <c r="F74" s="198">
        <f t="shared" si="1"/>
        <v>0</v>
      </c>
    </row>
    <row r="75" spans="1:6" ht="28.8" hidden="1">
      <c r="A75" s="70" t="s">
        <v>17</v>
      </c>
      <c r="B75" s="70" t="s">
        <v>11</v>
      </c>
      <c r="C75" s="71" t="s">
        <v>213</v>
      </c>
      <c r="D75" s="35" t="s">
        <v>95</v>
      </c>
      <c r="E75" s="73">
        <f>'4. Output'!H75</f>
        <v>0</v>
      </c>
      <c r="F75" s="198">
        <f t="shared" si="1"/>
        <v>0</v>
      </c>
    </row>
    <row r="76" spans="1:6" hidden="1">
      <c r="A76" s="70" t="s">
        <v>17</v>
      </c>
      <c r="B76" s="70" t="s">
        <v>11</v>
      </c>
      <c r="C76" s="71" t="s">
        <v>213</v>
      </c>
      <c r="D76" s="35" t="s">
        <v>4</v>
      </c>
      <c r="E76" s="73">
        <f>'4. Output'!H76</f>
        <v>0</v>
      </c>
      <c r="F76" s="198">
        <f t="shared" si="1"/>
        <v>0</v>
      </c>
    </row>
    <row r="77" spans="1:6" ht="28.8" hidden="1">
      <c r="A77" s="70" t="s">
        <v>17</v>
      </c>
      <c r="B77" s="70" t="s">
        <v>11</v>
      </c>
      <c r="C77" s="71" t="s">
        <v>213</v>
      </c>
      <c r="D77" s="35" t="s">
        <v>149</v>
      </c>
      <c r="E77" s="73">
        <f>'4. Output'!H77</f>
        <v>0</v>
      </c>
      <c r="F77" s="198">
        <f t="shared" si="1"/>
        <v>0</v>
      </c>
    </row>
    <row r="78" spans="1:6" ht="43.2" hidden="1">
      <c r="A78" s="70" t="s">
        <v>18</v>
      </c>
      <c r="B78" s="70" t="s">
        <v>11</v>
      </c>
      <c r="C78" s="71" t="s">
        <v>213</v>
      </c>
      <c r="D78" s="35" t="s">
        <v>194</v>
      </c>
      <c r="E78" s="73">
        <f>'4. Output'!H78</f>
        <v>0</v>
      </c>
      <c r="F78" s="198">
        <f t="shared" si="1"/>
        <v>0</v>
      </c>
    </row>
    <row r="79" spans="1:6" hidden="1">
      <c r="A79" s="70" t="s">
        <v>18</v>
      </c>
      <c r="B79" s="70" t="s">
        <v>11</v>
      </c>
      <c r="C79" s="71" t="s">
        <v>213</v>
      </c>
      <c r="D79" s="35" t="s">
        <v>195</v>
      </c>
      <c r="E79" s="73">
        <f>'4. Output'!H79</f>
        <v>0</v>
      </c>
      <c r="F79" s="198">
        <f t="shared" si="1"/>
        <v>0</v>
      </c>
    </row>
    <row r="80" spans="1:6" hidden="1">
      <c r="A80" s="70" t="s">
        <v>18</v>
      </c>
      <c r="B80" s="70" t="s">
        <v>11</v>
      </c>
      <c r="C80" s="71" t="s">
        <v>213</v>
      </c>
      <c r="D80" s="35" t="s">
        <v>62</v>
      </c>
      <c r="E80" s="73">
        <f>'4. Output'!H80</f>
        <v>0</v>
      </c>
      <c r="F80" s="198">
        <f t="shared" si="1"/>
        <v>0</v>
      </c>
    </row>
    <row r="81" spans="1:6" hidden="1">
      <c r="A81" s="70" t="s">
        <v>18</v>
      </c>
      <c r="B81" s="70" t="s">
        <v>11</v>
      </c>
      <c r="C81" s="71" t="s">
        <v>213</v>
      </c>
      <c r="D81" s="35" t="s">
        <v>150</v>
      </c>
      <c r="E81" s="73">
        <f>'4. Output'!H81</f>
        <v>0</v>
      </c>
      <c r="F81" s="198">
        <f t="shared" si="1"/>
        <v>0</v>
      </c>
    </row>
    <row r="82" spans="1:6" hidden="1">
      <c r="A82" s="70" t="s">
        <v>18</v>
      </c>
      <c r="B82" s="70" t="s">
        <v>11</v>
      </c>
      <c r="C82" s="71" t="s">
        <v>213</v>
      </c>
      <c r="D82" s="35" t="s">
        <v>196</v>
      </c>
      <c r="E82" s="73">
        <f>'4. Output'!H82</f>
        <v>0</v>
      </c>
      <c r="F82" s="198">
        <f t="shared" si="1"/>
        <v>0</v>
      </c>
    </row>
    <row r="83" spans="1:6" ht="43.2" hidden="1">
      <c r="A83" s="70" t="s">
        <v>19</v>
      </c>
      <c r="B83" s="70" t="s">
        <v>11</v>
      </c>
      <c r="C83" s="71" t="s">
        <v>213</v>
      </c>
      <c r="D83" s="35" t="s">
        <v>317</v>
      </c>
      <c r="E83" s="73">
        <f>'4. Output'!H83</f>
        <v>0</v>
      </c>
      <c r="F83" s="198">
        <f t="shared" si="1"/>
        <v>0</v>
      </c>
    </row>
    <row r="84" spans="1:6" ht="43.2" hidden="1">
      <c r="A84" s="70" t="s">
        <v>19</v>
      </c>
      <c r="B84" s="70" t="s">
        <v>11</v>
      </c>
      <c r="C84" s="71" t="s">
        <v>213</v>
      </c>
      <c r="D84" s="35" t="s">
        <v>130</v>
      </c>
      <c r="E84" s="73">
        <f>'4. Output'!H84</f>
        <v>0</v>
      </c>
      <c r="F84" s="198">
        <f t="shared" si="1"/>
        <v>0</v>
      </c>
    </row>
    <row r="85" spans="1:6" ht="28.8" hidden="1">
      <c r="A85" s="70" t="s">
        <v>19</v>
      </c>
      <c r="B85" s="70" t="s">
        <v>11</v>
      </c>
      <c r="C85" s="71" t="s">
        <v>213</v>
      </c>
      <c r="D85" s="35" t="s">
        <v>197</v>
      </c>
      <c r="E85" s="73">
        <f>'4. Output'!H85</f>
        <v>0</v>
      </c>
      <c r="F85" s="198">
        <f t="shared" si="1"/>
        <v>0</v>
      </c>
    </row>
    <row r="86" spans="1:6" ht="28.8" hidden="1">
      <c r="A86" s="70" t="s">
        <v>15</v>
      </c>
      <c r="B86" s="70" t="s">
        <v>12</v>
      </c>
      <c r="C86" s="71" t="s">
        <v>213</v>
      </c>
      <c r="D86" s="35" t="s">
        <v>319</v>
      </c>
      <c r="E86" s="73">
        <f>'4. Output'!H86</f>
        <v>0</v>
      </c>
      <c r="F86" s="198">
        <f t="shared" si="1"/>
        <v>0</v>
      </c>
    </row>
    <row r="87" spans="1:6" hidden="1">
      <c r="A87" s="70" t="s">
        <v>15</v>
      </c>
      <c r="B87" s="70" t="s">
        <v>12</v>
      </c>
      <c r="C87" s="71" t="s">
        <v>213</v>
      </c>
      <c r="D87" s="35" t="s">
        <v>198</v>
      </c>
      <c r="E87" s="73">
        <f>'4. Output'!H87</f>
        <v>0</v>
      </c>
      <c r="F87" s="198">
        <f t="shared" si="1"/>
        <v>0</v>
      </c>
    </row>
    <row r="88" spans="1:6" ht="57.6" hidden="1">
      <c r="A88" s="70" t="s">
        <v>15</v>
      </c>
      <c r="B88" s="70" t="s">
        <v>12</v>
      </c>
      <c r="C88" s="71" t="s">
        <v>213</v>
      </c>
      <c r="D88" s="35" t="s">
        <v>199</v>
      </c>
      <c r="E88" s="73">
        <f>'4. Output'!H88</f>
        <v>0</v>
      </c>
      <c r="F88" s="198">
        <f t="shared" si="1"/>
        <v>0</v>
      </c>
    </row>
    <row r="89" spans="1:6" ht="28.8" hidden="1">
      <c r="A89" s="70" t="s">
        <v>15</v>
      </c>
      <c r="B89" s="70" t="s">
        <v>12</v>
      </c>
      <c r="C89" s="71" t="s">
        <v>213</v>
      </c>
      <c r="D89" s="35" t="s">
        <v>178</v>
      </c>
      <c r="E89" s="73">
        <f>'4. Output'!H89</f>
        <v>0</v>
      </c>
      <c r="F89" s="198">
        <f t="shared" si="1"/>
        <v>0</v>
      </c>
    </row>
    <row r="90" spans="1:6" ht="28.8" hidden="1">
      <c r="A90" s="70" t="s">
        <v>15</v>
      </c>
      <c r="B90" s="70" t="s">
        <v>12</v>
      </c>
      <c r="C90" s="71" t="s">
        <v>213</v>
      </c>
      <c r="D90" s="35" t="s">
        <v>200</v>
      </c>
      <c r="E90" s="73">
        <f>'4. Output'!H90</f>
        <v>0</v>
      </c>
      <c r="F90" s="198">
        <f t="shared" si="1"/>
        <v>0</v>
      </c>
    </row>
    <row r="91" spans="1:6" ht="43.2" hidden="1">
      <c r="A91" s="70" t="s">
        <v>16</v>
      </c>
      <c r="B91" s="70" t="s">
        <v>12</v>
      </c>
      <c r="C91" s="71" t="s">
        <v>213</v>
      </c>
      <c r="D91" s="35" t="s">
        <v>321</v>
      </c>
      <c r="E91" s="73">
        <f>'4. Output'!H91</f>
        <v>0</v>
      </c>
      <c r="F91" s="198">
        <f t="shared" si="1"/>
        <v>0</v>
      </c>
    </row>
    <row r="92" spans="1:6" hidden="1">
      <c r="A92" s="70" t="s">
        <v>16</v>
      </c>
      <c r="B92" s="70" t="s">
        <v>12</v>
      </c>
      <c r="C92" s="71" t="s">
        <v>213</v>
      </c>
      <c r="D92" s="35" t="s">
        <v>51</v>
      </c>
      <c r="E92" s="73">
        <f>'4. Output'!H92</f>
        <v>0</v>
      </c>
      <c r="F92" s="198">
        <f t="shared" si="1"/>
        <v>0</v>
      </c>
    </row>
    <row r="93" spans="1:6" ht="28.8" hidden="1">
      <c r="A93" s="70" t="s">
        <v>16</v>
      </c>
      <c r="B93" s="70" t="s">
        <v>12</v>
      </c>
      <c r="C93" s="71" t="s">
        <v>213</v>
      </c>
      <c r="D93" s="35" t="s">
        <v>134</v>
      </c>
      <c r="E93" s="73">
        <f>'4. Output'!H93</f>
        <v>0</v>
      </c>
      <c r="F93" s="198">
        <f t="shared" si="1"/>
        <v>0</v>
      </c>
    </row>
    <row r="94" spans="1:6" hidden="1">
      <c r="A94" s="70" t="s">
        <v>16</v>
      </c>
      <c r="B94" s="70" t="s">
        <v>12</v>
      </c>
      <c r="C94" s="71" t="s">
        <v>213</v>
      </c>
      <c r="D94" s="35" t="s">
        <v>5</v>
      </c>
      <c r="E94" s="73">
        <f>'4. Output'!H94</f>
        <v>0</v>
      </c>
      <c r="F94" s="198">
        <f t="shared" si="1"/>
        <v>0</v>
      </c>
    </row>
    <row r="95" spans="1:6" hidden="1">
      <c r="A95" s="70" t="s">
        <v>16</v>
      </c>
      <c r="B95" s="70" t="s">
        <v>12</v>
      </c>
      <c r="C95" s="71" t="s">
        <v>213</v>
      </c>
      <c r="D95" s="35" t="s">
        <v>201</v>
      </c>
      <c r="E95" s="73">
        <f>'4. Output'!H95</f>
        <v>0</v>
      </c>
      <c r="F95" s="198">
        <f t="shared" si="1"/>
        <v>0</v>
      </c>
    </row>
    <row r="96" spans="1:6" ht="43.2" hidden="1">
      <c r="A96" s="70" t="s">
        <v>17</v>
      </c>
      <c r="B96" s="70" t="s">
        <v>12</v>
      </c>
      <c r="C96" s="71" t="s">
        <v>213</v>
      </c>
      <c r="D96" s="35" t="s">
        <v>323</v>
      </c>
      <c r="E96" s="73">
        <f>'4. Output'!H96</f>
        <v>0</v>
      </c>
      <c r="F96" s="198">
        <f t="shared" si="1"/>
        <v>0</v>
      </c>
    </row>
    <row r="97" spans="1:6" hidden="1">
      <c r="A97" s="70" t="s">
        <v>17</v>
      </c>
      <c r="B97" s="70" t="s">
        <v>12</v>
      </c>
      <c r="C97" s="71" t="s">
        <v>213</v>
      </c>
      <c r="D97" s="35" t="s">
        <v>57</v>
      </c>
      <c r="E97" s="73">
        <f>'4. Output'!H97</f>
        <v>0</v>
      </c>
      <c r="F97" s="198">
        <f t="shared" si="1"/>
        <v>0</v>
      </c>
    </row>
    <row r="98" spans="1:6" ht="28.8" hidden="1">
      <c r="A98" s="70" t="s">
        <v>17</v>
      </c>
      <c r="B98" s="70" t="s">
        <v>12</v>
      </c>
      <c r="C98" s="71" t="s">
        <v>213</v>
      </c>
      <c r="D98" s="35" t="s">
        <v>113</v>
      </c>
      <c r="E98" s="73">
        <f>'4. Output'!H98</f>
        <v>0</v>
      </c>
      <c r="F98" s="198">
        <f t="shared" si="1"/>
        <v>0</v>
      </c>
    </row>
    <row r="99" spans="1:6" hidden="1">
      <c r="A99" s="70" t="s">
        <v>17</v>
      </c>
      <c r="B99" s="70" t="s">
        <v>12</v>
      </c>
      <c r="C99" s="71" t="s">
        <v>213</v>
      </c>
      <c r="D99" s="35" t="s">
        <v>114</v>
      </c>
      <c r="E99" s="73">
        <f>'4. Output'!H99</f>
        <v>0</v>
      </c>
      <c r="F99" s="198">
        <f t="shared" si="1"/>
        <v>0</v>
      </c>
    </row>
    <row r="100" spans="1:6" hidden="1">
      <c r="A100" s="70" t="s">
        <v>17</v>
      </c>
      <c r="B100" s="70" t="s">
        <v>12</v>
      </c>
      <c r="C100" s="71" t="s">
        <v>213</v>
      </c>
      <c r="D100" s="35" t="s">
        <v>115</v>
      </c>
      <c r="E100" s="73">
        <f>'4. Output'!H100</f>
        <v>0</v>
      </c>
      <c r="F100" s="198">
        <f t="shared" si="1"/>
        <v>0</v>
      </c>
    </row>
    <row r="101" spans="1:6" hidden="1">
      <c r="A101" s="70" t="s">
        <v>17</v>
      </c>
      <c r="B101" s="70" t="s">
        <v>12</v>
      </c>
      <c r="C101" s="71" t="s">
        <v>213</v>
      </c>
      <c r="D101" s="35" t="s">
        <v>72</v>
      </c>
      <c r="E101" s="73">
        <f>'4. Output'!H101</f>
        <v>0</v>
      </c>
      <c r="F101" s="198">
        <f t="shared" si="1"/>
        <v>0</v>
      </c>
    </row>
    <row r="102" spans="1:6" ht="28.8" hidden="1">
      <c r="A102" s="70" t="s">
        <v>18</v>
      </c>
      <c r="B102" s="70" t="s">
        <v>12</v>
      </c>
      <c r="C102" s="71" t="s">
        <v>213</v>
      </c>
      <c r="D102" s="35" t="s">
        <v>325</v>
      </c>
      <c r="E102" s="73">
        <f>'4. Output'!H102</f>
        <v>0</v>
      </c>
      <c r="F102" s="198">
        <f t="shared" si="1"/>
        <v>0</v>
      </c>
    </row>
    <row r="103" spans="1:6" ht="28.8" hidden="1">
      <c r="A103" s="70" t="s">
        <v>18</v>
      </c>
      <c r="B103" s="70" t="s">
        <v>12</v>
      </c>
      <c r="C103" s="71" t="s">
        <v>213</v>
      </c>
      <c r="D103" s="35" t="s">
        <v>116</v>
      </c>
      <c r="E103" s="73">
        <f>'4. Output'!H103</f>
        <v>0</v>
      </c>
      <c r="F103" s="198">
        <f t="shared" si="1"/>
        <v>0</v>
      </c>
    </row>
    <row r="104" spans="1:6" ht="28.8" hidden="1">
      <c r="A104" s="70" t="s">
        <v>18</v>
      </c>
      <c r="B104" s="70" t="s">
        <v>12</v>
      </c>
      <c r="C104" s="71" t="s">
        <v>213</v>
      </c>
      <c r="D104" s="35" t="s">
        <v>151</v>
      </c>
      <c r="E104" s="73">
        <f>'4. Output'!H104</f>
        <v>0</v>
      </c>
      <c r="F104" s="198">
        <f t="shared" si="1"/>
        <v>0</v>
      </c>
    </row>
    <row r="105" spans="1:6" hidden="1">
      <c r="A105" s="70" t="s">
        <v>18</v>
      </c>
      <c r="B105" s="70" t="s">
        <v>12</v>
      </c>
      <c r="C105" s="71" t="s">
        <v>213</v>
      </c>
      <c r="D105" s="35" t="s">
        <v>117</v>
      </c>
      <c r="E105" s="73">
        <f>'4. Output'!H105</f>
        <v>0</v>
      </c>
      <c r="F105" s="198">
        <f t="shared" si="1"/>
        <v>0</v>
      </c>
    </row>
    <row r="106" spans="1:6" hidden="1">
      <c r="A106" s="70" t="s">
        <v>18</v>
      </c>
      <c r="B106" s="70" t="s">
        <v>12</v>
      </c>
      <c r="C106" s="71" t="s">
        <v>213</v>
      </c>
      <c r="D106" s="35" t="s">
        <v>119</v>
      </c>
      <c r="E106" s="73">
        <f>'4. Output'!H106</f>
        <v>0</v>
      </c>
      <c r="F106" s="198">
        <f t="shared" si="1"/>
        <v>0</v>
      </c>
    </row>
    <row r="107" spans="1:6" ht="43.2" hidden="1">
      <c r="A107" s="70" t="s">
        <v>19</v>
      </c>
      <c r="B107" s="70" t="s">
        <v>12</v>
      </c>
      <c r="C107" s="71" t="s">
        <v>213</v>
      </c>
      <c r="D107" s="35" t="s">
        <v>326</v>
      </c>
      <c r="E107" s="73">
        <f>'4. Output'!H107</f>
        <v>0</v>
      </c>
      <c r="F107" s="198">
        <f t="shared" si="1"/>
        <v>0</v>
      </c>
    </row>
    <row r="108" spans="1:6" ht="57.6" hidden="1">
      <c r="A108" s="70" t="s">
        <v>19</v>
      </c>
      <c r="B108" s="70" t="s">
        <v>12</v>
      </c>
      <c r="C108" s="71" t="s">
        <v>213</v>
      </c>
      <c r="D108" s="35" t="s">
        <v>74</v>
      </c>
      <c r="E108" s="73">
        <f>'4. Output'!H108</f>
        <v>0</v>
      </c>
      <c r="F108" s="198">
        <f t="shared" si="1"/>
        <v>0</v>
      </c>
    </row>
    <row r="109" spans="1:6" ht="28.8" hidden="1">
      <c r="A109" s="70" t="s">
        <v>19</v>
      </c>
      <c r="B109" s="70" t="s">
        <v>12</v>
      </c>
      <c r="C109" s="71" t="s">
        <v>213</v>
      </c>
      <c r="D109" s="35" t="s">
        <v>329</v>
      </c>
      <c r="E109" s="73">
        <f>'4. Output'!H109</f>
        <v>0</v>
      </c>
      <c r="F109" s="198">
        <f t="shared" si="1"/>
        <v>0</v>
      </c>
    </row>
    <row r="110" spans="1:6" hidden="1">
      <c r="A110" s="70" t="s">
        <v>19</v>
      </c>
      <c r="B110" s="70" t="s">
        <v>12</v>
      </c>
      <c r="C110" s="71" t="s">
        <v>213</v>
      </c>
      <c r="D110" s="35" t="s">
        <v>120</v>
      </c>
      <c r="E110" s="73">
        <f>'4. Output'!H110</f>
        <v>0</v>
      </c>
      <c r="F110" s="198">
        <f t="shared" si="1"/>
        <v>0</v>
      </c>
    </row>
    <row r="111" spans="1:6" hidden="1">
      <c r="A111" s="70" t="s">
        <v>19</v>
      </c>
      <c r="B111" s="70" t="s">
        <v>12</v>
      </c>
      <c r="C111" s="71" t="s">
        <v>213</v>
      </c>
      <c r="D111" s="35" t="s">
        <v>66</v>
      </c>
      <c r="E111" s="73">
        <f>'4. Output'!H111</f>
        <v>0</v>
      </c>
      <c r="F111" s="198">
        <f t="shared" si="1"/>
        <v>0</v>
      </c>
    </row>
    <row r="112" spans="1:6" ht="28.8" hidden="1">
      <c r="A112" s="70" t="s">
        <v>15</v>
      </c>
      <c r="B112" s="70" t="s">
        <v>13</v>
      </c>
      <c r="C112" s="71" t="s">
        <v>213</v>
      </c>
      <c r="D112" s="35" t="s">
        <v>331</v>
      </c>
      <c r="E112" s="73">
        <f>'4. Output'!H112</f>
        <v>0</v>
      </c>
      <c r="F112" s="198">
        <f t="shared" si="1"/>
        <v>0</v>
      </c>
    </row>
    <row r="113" spans="1:6" hidden="1">
      <c r="A113" s="70" t="s">
        <v>15</v>
      </c>
      <c r="B113" s="70" t="s">
        <v>13</v>
      </c>
      <c r="C113" s="71" t="s">
        <v>213</v>
      </c>
      <c r="D113" s="35" t="s">
        <v>107</v>
      </c>
      <c r="E113" s="73">
        <f>'4. Output'!H113</f>
        <v>0</v>
      </c>
      <c r="F113" s="198">
        <f t="shared" si="1"/>
        <v>0</v>
      </c>
    </row>
    <row r="114" spans="1:6" hidden="1">
      <c r="A114" s="70" t="s">
        <v>15</v>
      </c>
      <c r="B114" s="70" t="s">
        <v>13</v>
      </c>
      <c r="C114" s="71" t="s">
        <v>213</v>
      </c>
      <c r="D114" s="35" t="s">
        <v>47</v>
      </c>
      <c r="E114" s="73">
        <f>'4. Output'!H114</f>
        <v>0</v>
      </c>
      <c r="F114" s="198">
        <f t="shared" si="1"/>
        <v>0</v>
      </c>
    </row>
    <row r="115" spans="1:6" hidden="1">
      <c r="A115" s="70" t="s">
        <v>15</v>
      </c>
      <c r="B115" s="70" t="s">
        <v>13</v>
      </c>
      <c r="C115" s="71" t="s">
        <v>213</v>
      </c>
      <c r="D115" s="35" t="s">
        <v>179</v>
      </c>
      <c r="E115" s="73">
        <f>'4. Output'!H115</f>
        <v>0</v>
      </c>
      <c r="F115" s="198">
        <f t="shared" si="1"/>
        <v>0</v>
      </c>
    </row>
    <row r="116" spans="1:6" ht="57.6" hidden="1">
      <c r="A116" s="70" t="s">
        <v>15</v>
      </c>
      <c r="B116" s="70" t="s">
        <v>13</v>
      </c>
      <c r="C116" s="71" t="s">
        <v>213</v>
      </c>
      <c r="D116" s="35" t="s">
        <v>332</v>
      </c>
      <c r="E116" s="73">
        <f>'4. Output'!H116</f>
        <v>0</v>
      </c>
      <c r="F116" s="198">
        <f t="shared" si="1"/>
        <v>0</v>
      </c>
    </row>
    <row r="117" spans="1:6" hidden="1">
      <c r="A117" s="70" t="s">
        <v>15</v>
      </c>
      <c r="B117" s="70" t="s">
        <v>13</v>
      </c>
      <c r="C117" s="71" t="s">
        <v>213</v>
      </c>
      <c r="D117" s="35" t="s">
        <v>121</v>
      </c>
      <c r="E117" s="73">
        <f>'4. Output'!H117</f>
        <v>0</v>
      </c>
      <c r="F117" s="198">
        <f t="shared" si="1"/>
        <v>0</v>
      </c>
    </row>
    <row r="118" spans="1:6" ht="28.8" hidden="1">
      <c r="A118" s="70" t="s">
        <v>16</v>
      </c>
      <c r="B118" s="70" t="s">
        <v>13</v>
      </c>
      <c r="C118" s="71" t="s">
        <v>213</v>
      </c>
      <c r="D118" s="35" t="s">
        <v>334</v>
      </c>
      <c r="E118" s="73">
        <f>'4. Output'!H118</f>
        <v>0</v>
      </c>
      <c r="F118" s="198">
        <f t="shared" si="1"/>
        <v>0</v>
      </c>
    </row>
    <row r="119" spans="1:6" hidden="1">
      <c r="A119" s="70" t="s">
        <v>16</v>
      </c>
      <c r="B119" s="70" t="s">
        <v>13</v>
      </c>
      <c r="C119" s="71" t="s">
        <v>213</v>
      </c>
      <c r="D119" s="35" t="s">
        <v>172</v>
      </c>
      <c r="E119" s="73">
        <f>'4. Output'!H119</f>
        <v>0</v>
      </c>
      <c r="F119" s="198">
        <f t="shared" si="1"/>
        <v>0</v>
      </c>
    </row>
    <row r="120" spans="1:6" ht="28.8" hidden="1">
      <c r="A120" s="70" t="s">
        <v>16</v>
      </c>
      <c r="B120" s="70" t="s">
        <v>13</v>
      </c>
      <c r="C120" s="71" t="s">
        <v>213</v>
      </c>
      <c r="D120" s="35" t="s">
        <v>202</v>
      </c>
      <c r="E120" s="73">
        <f>'4. Output'!H120</f>
        <v>0</v>
      </c>
      <c r="F120" s="198">
        <f t="shared" si="1"/>
        <v>0</v>
      </c>
    </row>
    <row r="121" spans="1:6" hidden="1">
      <c r="A121" s="70" t="s">
        <v>16</v>
      </c>
      <c r="B121" s="70" t="s">
        <v>13</v>
      </c>
      <c r="C121" s="71" t="s">
        <v>213</v>
      </c>
      <c r="D121" s="35" t="s">
        <v>54</v>
      </c>
      <c r="E121" s="73">
        <f>'4. Output'!H121</f>
        <v>0</v>
      </c>
      <c r="F121" s="198">
        <f t="shared" si="1"/>
        <v>0</v>
      </c>
    </row>
    <row r="122" spans="1:6" hidden="1">
      <c r="A122" s="70" t="s">
        <v>16</v>
      </c>
      <c r="B122" s="70" t="s">
        <v>13</v>
      </c>
      <c r="C122" s="71" t="s">
        <v>213</v>
      </c>
      <c r="D122" s="35" t="s">
        <v>122</v>
      </c>
      <c r="E122" s="73">
        <f>'4. Output'!H122</f>
        <v>0</v>
      </c>
      <c r="F122" s="198">
        <f t="shared" si="1"/>
        <v>0</v>
      </c>
    </row>
    <row r="123" spans="1:6" hidden="1">
      <c r="A123" s="70" t="s">
        <v>16</v>
      </c>
      <c r="B123" s="70" t="s">
        <v>13</v>
      </c>
      <c r="C123" s="71" t="s">
        <v>213</v>
      </c>
      <c r="D123" s="35" t="s">
        <v>125</v>
      </c>
      <c r="E123" s="73">
        <f>'4. Output'!H123</f>
        <v>0</v>
      </c>
      <c r="F123" s="198">
        <f t="shared" si="1"/>
        <v>0</v>
      </c>
    </row>
    <row r="124" spans="1:6" ht="28.8" hidden="1">
      <c r="A124" s="70" t="s">
        <v>17</v>
      </c>
      <c r="B124" s="70" t="s">
        <v>13</v>
      </c>
      <c r="C124" s="71" t="s">
        <v>213</v>
      </c>
      <c r="D124" s="35" t="s">
        <v>336</v>
      </c>
      <c r="E124" s="73">
        <f>'4. Output'!H124</f>
        <v>0</v>
      </c>
      <c r="F124" s="198">
        <f t="shared" si="1"/>
        <v>0</v>
      </c>
    </row>
    <row r="125" spans="1:6" ht="43.2" hidden="1">
      <c r="A125" s="70" t="s">
        <v>17</v>
      </c>
      <c r="B125" s="70" t="s">
        <v>13</v>
      </c>
      <c r="C125" s="71" t="s">
        <v>213</v>
      </c>
      <c r="D125" s="35" t="s">
        <v>145</v>
      </c>
      <c r="E125" s="73">
        <f>'4. Output'!H125</f>
        <v>0</v>
      </c>
      <c r="F125" s="198">
        <f t="shared" si="1"/>
        <v>0</v>
      </c>
    </row>
    <row r="126" spans="1:6" hidden="1">
      <c r="A126" s="70" t="s">
        <v>17</v>
      </c>
      <c r="B126" s="70" t="s">
        <v>13</v>
      </c>
      <c r="C126" s="71" t="s">
        <v>213</v>
      </c>
      <c r="D126" s="35" t="s">
        <v>123</v>
      </c>
      <c r="E126" s="73">
        <f>'4. Output'!H126</f>
        <v>0</v>
      </c>
      <c r="F126" s="198">
        <f t="shared" si="1"/>
        <v>0</v>
      </c>
    </row>
    <row r="127" spans="1:6" ht="28.8" hidden="1">
      <c r="A127" s="70" t="s">
        <v>17</v>
      </c>
      <c r="B127" s="70" t="s">
        <v>13</v>
      </c>
      <c r="C127" s="71" t="s">
        <v>213</v>
      </c>
      <c r="D127" s="35" t="s">
        <v>180</v>
      </c>
      <c r="E127" s="73">
        <f>'4. Output'!H127</f>
        <v>0</v>
      </c>
      <c r="F127" s="198">
        <f t="shared" si="1"/>
        <v>0</v>
      </c>
    </row>
    <row r="128" spans="1:6" ht="28.8" hidden="1">
      <c r="A128" s="70" t="s">
        <v>17</v>
      </c>
      <c r="B128" s="70" t="s">
        <v>13</v>
      </c>
      <c r="C128" s="71" t="s">
        <v>213</v>
      </c>
      <c r="D128" s="35" t="s">
        <v>124</v>
      </c>
      <c r="E128" s="73">
        <f>'4. Output'!H128</f>
        <v>0</v>
      </c>
      <c r="F128" s="198">
        <f t="shared" si="1"/>
        <v>0</v>
      </c>
    </row>
    <row r="129" spans="1:6" ht="28.8" hidden="1">
      <c r="A129" s="70" t="s">
        <v>17</v>
      </c>
      <c r="B129" s="70" t="s">
        <v>13</v>
      </c>
      <c r="C129" s="71" t="s">
        <v>213</v>
      </c>
      <c r="D129" s="35" t="s">
        <v>60</v>
      </c>
      <c r="E129" s="73">
        <f>'4. Output'!H129</f>
        <v>0</v>
      </c>
      <c r="F129" s="198">
        <f t="shared" si="1"/>
        <v>0</v>
      </c>
    </row>
    <row r="130" spans="1:6" ht="28.8" hidden="1">
      <c r="A130" s="70" t="s">
        <v>17</v>
      </c>
      <c r="B130" s="70" t="s">
        <v>13</v>
      </c>
      <c r="C130" s="71" t="s">
        <v>213</v>
      </c>
      <c r="D130" s="35" t="s">
        <v>126</v>
      </c>
      <c r="E130" s="73">
        <f>'4. Output'!H130</f>
        <v>0</v>
      </c>
      <c r="F130" s="198">
        <f t="shared" si="1"/>
        <v>0</v>
      </c>
    </row>
    <row r="131" spans="1:6" hidden="1">
      <c r="A131" s="70" t="s">
        <v>17</v>
      </c>
      <c r="B131" s="70" t="s">
        <v>13</v>
      </c>
      <c r="C131" s="71" t="s">
        <v>213</v>
      </c>
      <c r="D131" s="35" t="s">
        <v>110</v>
      </c>
      <c r="E131" s="73">
        <f>'4. Output'!H131</f>
        <v>0</v>
      </c>
      <c r="F131" s="198">
        <f t="shared" si="1"/>
        <v>0</v>
      </c>
    </row>
    <row r="132" spans="1:6" ht="28.8" hidden="1">
      <c r="A132" s="70" t="s">
        <v>17</v>
      </c>
      <c r="B132" s="70" t="s">
        <v>13</v>
      </c>
      <c r="C132" s="71" t="s">
        <v>213</v>
      </c>
      <c r="D132" s="35" t="s">
        <v>59</v>
      </c>
      <c r="E132" s="73">
        <f>'4. Output'!H132</f>
        <v>0</v>
      </c>
      <c r="F132" s="198">
        <f t="shared" ref="F132:F195" si="2">IF(E132="yes",1,0)</f>
        <v>0</v>
      </c>
    </row>
    <row r="133" spans="1:6" ht="43.2" hidden="1">
      <c r="A133" s="70" t="s">
        <v>18</v>
      </c>
      <c r="B133" s="70" t="s">
        <v>13</v>
      </c>
      <c r="C133" s="71" t="s">
        <v>213</v>
      </c>
      <c r="D133" s="35" t="s">
        <v>338</v>
      </c>
      <c r="E133" s="73">
        <f>'4. Output'!H133</f>
        <v>0</v>
      </c>
      <c r="F133" s="198">
        <f t="shared" si="2"/>
        <v>0</v>
      </c>
    </row>
    <row r="134" spans="1:6" hidden="1">
      <c r="A134" s="70" t="s">
        <v>18</v>
      </c>
      <c r="B134" s="70" t="s">
        <v>13</v>
      </c>
      <c r="C134" s="71" t="s">
        <v>213</v>
      </c>
      <c r="D134" s="35" t="s">
        <v>173</v>
      </c>
      <c r="E134" s="73">
        <f>'4. Output'!H134</f>
        <v>0</v>
      </c>
      <c r="F134" s="198">
        <f t="shared" si="2"/>
        <v>0</v>
      </c>
    </row>
    <row r="135" spans="1:6" ht="28.8" hidden="1">
      <c r="A135" s="70" t="s">
        <v>18</v>
      </c>
      <c r="B135" s="70" t="s">
        <v>13</v>
      </c>
      <c r="C135" s="71" t="s">
        <v>213</v>
      </c>
      <c r="D135" s="35" t="s">
        <v>340</v>
      </c>
      <c r="E135" s="73">
        <f>'4. Output'!H135</f>
        <v>0</v>
      </c>
      <c r="F135" s="198">
        <f t="shared" si="2"/>
        <v>0</v>
      </c>
    </row>
    <row r="136" spans="1:6" ht="43.2" hidden="1">
      <c r="A136" s="70" t="s">
        <v>18</v>
      </c>
      <c r="B136" s="70" t="s">
        <v>13</v>
      </c>
      <c r="C136" s="71" t="s">
        <v>213</v>
      </c>
      <c r="D136" s="35" t="s">
        <v>127</v>
      </c>
      <c r="E136" s="73">
        <f>'4. Output'!H136</f>
        <v>0</v>
      </c>
      <c r="F136" s="198">
        <f t="shared" si="2"/>
        <v>0</v>
      </c>
    </row>
    <row r="137" spans="1:6" hidden="1">
      <c r="A137" s="70" t="s">
        <v>18</v>
      </c>
      <c r="B137" s="70" t="s">
        <v>13</v>
      </c>
      <c r="C137" s="71" t="s">
        <v>213</v>
      </c>
      <c r="D137" s="35" t="s">
        <v>73</v>
      </c>
      <c r="E137" s="73">
        <f>'4. Output'!H137</f>
        <v>0</v>
      </c>
      <c r="F137" s="198">
        <f t="shared" si="2"/>
        <v>0</v>
      </c>
    </row>
    <row r="138" spans="1:6" ht="28.8" hidden="1">
      <c r="A138" s="70" t="s">
        <v>18</v>
      </c>
      <c r="B138" s="70" t="s">
        <v>13</v>
      </c>
      <c r="C138" s="71" t="s">
        <v>213</v>
      </c>
      <c r="D138" s="35" t="s">
        <v>181</v>
      </c>
      <c r="E138" s="73">
        <f>'4. Output'!H138</f>
        <v>0</v>
      </c>
      <c r="F138" s="198">
        <f t="shared" si="2"/>
        <v>0</v>
      </c>
    </row>
    <row r="139" spans="1:6" ht="28.8" hidden="1">
      <c r="A139" s="70" t="s">
        <v>19</v>
      </c>
      <c r="B139" s="70" t="s">
        <v>13</v>
      </c>
      <c r="C139" s="71" t="s">
        <v>213</v>
      </c>
      <c r="D139" s="35" t="s">
        <v>342</v>
      </c>
      <c r="E139" s="73">
        <f>'4. Output'!H139</f>
        <v>0</v>
      </c>
      <c r="F139" s="198">
        <f t="shared" si="2"/>
        <v>0</v>
      </c>
    </row>
    <row r="140" spans="1:6" ht="57.6" hidden="1">
      <c r="A140" s="70" t="s">
        <v>19</v>
      </c>
      <c r="B140" s="70" t="s">
        <v>13</v>
      </c>
      <c r="C140" s="71" t="s">
        <v>213</v>
      </c>
      <c r="D140" s="35" t="s">
        <v>203</v>
      </c>
      <c r="E140" s="73">
        <f>'4. Output'!H140</f>
        <v>0</v>
      </c>
      <c r="F140" s="198">
        <f t="shared" si="2"/>
        <v>0</v>
      </c>
    </row>
    <row r="141" spans="1:6" ht="28.8" hidden="1">
      <c r="A141" s="70" t="s">
        <v>19</v>
      </c>
      <c r="B141" s="70" t="s">
        <v>13</v>
      </c>
      <c r="C141" s="71" t="s">
        <v>213</v>
      </c>
      <c r="D141" s="35" t="s">
        <v>131</v>
      </c>
      <c r="E141" s="73">
        <f>'4. Output'!H141</f>
        <v>0</v>
      </c>
      <c r="F141" s="198">
        <f t="shared" si="2"/>
        <v>0</v>
      </c>
    </row>
    <row r="142" spans="1:6" hidden="1">
      <c r="A142" s="70" t="s">
        <v>19</v>
      </c>
      <c r="B142" s="70" t="s">
        <v>13</v>
      </c>
      <c r="C142" s="71" t="s">
        <v>213</v>
      </c>
      <c r="D142" s="35" t="s">
        <v>106</v>
      </c>
      <c r="E142" s="73">
        <f>'4. Output'!H142</f>
        <v>0</v>
      </c>
      <c r="F142" s="198">
        <f t="shared" si="2"/>
        <v>0</v>
      </c>
    </row>
    <row r="143" spans="1:6" hidden="1">
      <c r="A143" s="70" t="s">
        <v>19</v>
      </c>
      <c r="B143" s="70" t="s">
        <v>13</v>
      </c>
      <c r="C143" s="71" t="s">
        <v>213</v>
      </c>
      <c r="D143" s="35" t="s">
        <v>132</v>
      </c>
      <c r="E143" s="73">
        <f>'4. Output'!H143</f>
        <v>0</v>
      </c>
      <c r="F143" s="198">
        <f t="shared" si="2"/>
        <v>0</v>
      </c>
    </row>
    <row r="144" spans="1:6" ht="28.8" hidden="1">
      <c r="A144" s="70" t="s">
        <v>15</v>
      </c>
      <c r="B144" s="70" t="s">
        <v>14</v>
      </c>
      <c r="C144" s="71" t="s">
        <v>213</v>
      </c>
      <c r="D144" s="35" t="s">
        <v>344</v>
      </c>
      <c r="E144" s="73">
        <f>'4. Output'!H144</f>
        <v>0</v>
      </c>
      <c r="F144" s="198">
        <f t="shared" si="2"/>
        <v>0</v>
      </c>
    </row>
    <row r="145" spans="1:6" ht="28.8" hidden="1">
      <c r="A145" s="70" t="s">
        <v>15</v>
      </c>
      <c r="B145" s="70" t="s">
        <v>14</v>
      </c>
      <c r="C145" s="71" t="s">
        <v>213</v>
      </c>
      <c r="D145" s="35" t="s">
        <v>158</v>
      </c>
      <c r="E145" s="73">
        <f>'4. Output'!H145</f>
        <v>0</v>
      </c>
      <c r="F145" s="198">
        <f t="shared" si="2"/>
        <v>0</v>
      </c>
    </row>
    <row r="146" spans="1:6" hidden="1">
      <c r="A146" s="70" t="s">
        <v>15</v>
      </c>
      <c r="B146" s="70" t="s">
        <v>14</v>
      </c>
      <c r="C146" s="71" t="s">
        <v>213</v>
      </c>
      <c r="D146" s="35" t="s">
        <v>82</v>
      </c>
      <c r="E146" s="73">
        <f>'4. Output'!H146</f>
        <v>0</v>
      </c>
      <c r="F146" s="198">
        <f t="shared" si="2"/>
        <v>0</v>
      </c>
    </row>
    <row r="147" spans="1:6" hidden="1">
      <c r="A147" s="70" t="s">
        <v>15</v>
      </c>
      <c r="B147" s="70" t="s">
        <v>14</v>
      </c>
      <c r="C147" s="71" t="s">
        <v>213</v>
      </c>
      <c r="D147" s="35" t="s">
        <v>133</v>
      </c>
      <c r="E147" s="73">
        <f>'4. Output'!H147</f>
        <v>0</v>
      </c>
      <c r="F147" s="198">
        <f t="shared" si="2"/>
        <v>0</v>
      </c>
    </row>
    <row r="148" spans="1:6" hidden="1">
      <c r="A148" s="70" t="s">
        <v>15</v>
      </c>
      <c r="B148" s="70" t="s">
        <v>14</v>
      </c>
      <c r="C148" s="71" t="s">
        <v>213</v>
      </c>
      <c r="D148" s="35" t="s">
        <v>137</v>
      </c>
      <c r="E148" s="73">
        <f>'4. Output'!H148</f>
        <v>0</v>
      </c>
      <c r="F148" s="198">
        <f t="shared" si="2"/>
        <v>0</v>
      </c>
    </row>
    <row r="149" spans="1:6" ht="43.2" hidden="1">
      <c r="A149" s="70" t="s">
        <v>16</v>
      </c>
      <c r="B149" s="70" t="s">
        <v>14</v>
      </c>
      <c r="C149" s="71" t="s">
        <v>213</v>
      </c>
      <c r="D149" s="35" t="s">
        <v>346</v>
      </c>
      <c r="E149" s="73">
        <f>'4. Output'!H149</f>
        <v>0</v>
      </c>
      <c r="F149" s="198">
        <f t="shared" si="2"/>
        <v>0</v>
      </c>
    </row>
    <row r="150" spans="1:6" hidden="1">
      <c r="A150" s="70" t="s">
        <v>16</v>
      </c>
      <c r="B150" s="70" t="s">
        <v>14</v>
      </c>
      <c r="C150" s="71" t="s">
        <v>213</v>
      </c>
      <c r="D150" s="35" t="s">
        <v>135</v>
      </c>
      <c r="E150" s="73">
        <f>'4. Output'!H150</f>
        <v>0</v>
      </c>
      <c r="F150" s="198">
        <f t="shared" si="2"/>
        <v>0</v>
      </c>
    </row>
    <row r="151" spans="1:6" hidden="1">
      <c r="A151" s="70" t="s">
        <v>16</v>
      </c>
      <c r="B151" s="70" t="s">
        <v>14</v>
      </c>
      <c r="C151" s="71" t="s">
        <v>213</v>
      </c>
      <c r="D151" s="35" t="s">
        <v>348</v>
      </c>
      <c r="E151" s="73">
        <f>'4. Output'!H151</f>
        <v>0</v>
      </c>
      <c r="F151" s="198">
        <f t="shared" si="2"/>
        <v>0</v>
      </c>
    </row>
    <row r="152" spans="1:6" hidden="1">
      <c r="A152" s="70" t="s">
        <v>16</v>
      </c>
      <c r="B152" s="70" t="s">
        <v>14</v>
      </c>
      <c r="C152" s="71" t="s">
        <v>213</v>
      </c>
      <c r="D152" s="35" t="s">
        <v>142</v>
      </c>
      <c r="E152" s="73">
        <f>'4. Output'!H152</f>
        <v>0</v>
      </c>
      <c r="F152" s="198">
        <f t="shared" si="2"/>
        <v>0</v>
      </c>
    </row>
    <row r="153" spans="1:6" hidden="1">
      <c r="A153" s="70" t="s">
        <v>16</v>
      </c>
      <c r="B153" s="70" t="s">
        <v>14</v>
      </c>
      <c r="C153" s="71" t="s">
        <v>213</v>
      </c>
      <c r="D153" s="35" t="s">
        <v>143</v>
      </c>
      <c r="E153" s="73">
        <f>'4. Output'!H153</f>
        <v>0</v>
      </c>
      <c r="F153" s="198">
        <f t="shared" si="2"/>
        <v>0</v>
      </c>
    </row>
    <row r="154" spans="1:6" hidden="1">
      <c r="A154" s="70" t="s">
        <v>16</v>
      </c>
      <c r="B154" s="70" t="s">
        <v>14</v>
      </c>
      <c r="C154" s="71" t="s">
        <v>213</v>
      </c>
      <c r="D154" s="35" t="s">
        <v>56</v>
      </c>
      <c r="E154" s="73">
        <f>'4. Output'!H154</f>
        <v>0</v>
      </c>
      <c r="F154" s="198">
        <f t="shared" si="2"/>
        <v>0</v>
      </c>
    </row>
    <row r="155" spans="1:6" ht="28.8" hidden="1">
      <c r="A155" s="70" t="s">
        <v>17</v>
      </c>
      <c r="B155" s="70" t="s">
        <v>14</v>
      </c>
      <c r="C155" s="71" t="s">
        <v>213</v>
      </c>
      <c r="D155" s="35" t="s">
        <v>204</v>
      </c>
      <c r="E155" s="73">
        <f>'4. Output'!H155</f>
        <v>0</v>
      </c>
      <c r="F155" s="198">
        <f t="shared" si="2"/>
        <v>0</v>
      </c>
    </row>
    <row r="156" spans="1:6" ht="28.8" hidden="1">
      <c r="A156" s="70" t="s">
        <v>17</v>
      </c>
      <c r="B156" s="70" t="s">
        <v>14</v>
      </c>
      <c r="C156" s="71" t="s">
        <v>213</v>
      </c>
      <c r="D156" s="35" t="s">
        <v>349</v>
      </c>
      <c r="E156" s="73">
        <f>'4. Output'!H156</f>
        <v>0</v>
      </c>
      <c r="F156" s="198">
        <f t="shared" si="2"/>
        <v>0</v>
      </c>
    </row>
    <row r="157" spans="1:6" hidden="1">
      <c r="A157" s="70" t="s">
        <v>17</v>
      </c>
      <c r="B157" s="70" t="s">
        <v>14</v>
      </c>
      <c r="C157" s="71" t="s">
        <v>213</v>
      </c>
      <c r="D157" s="35" t="s">
        <v>138</v>
      </c>
      <c r="E157" s="73">
        <f>'4. Output'!H157</f>
        <v>0</v>
      </c>
      <c r="F157" s="198">
        <f t="shared" si="2"/>
        <v>0</v>
      </c>
    </row>
    <row r="158" spans="1:6" ht="28.8" hidden="1">
      <c r="A158" s="70" t="s">
        <v>17</v>
      </c>
      <c r="B158" s="70" t="s">
        <v>14</v>
      </c>
      <c r="C158" s="71" t="s">
        <v>213</v>
      </c>
      <c r="D158" s="35" t="s">
        <v>205</v>
      </c>
      <c r="E158" s="73">
        <f>'4. Output'!H158</f>
        <v>0</v>
      </c>
      <c r="F158" s="198">
        <f t="shared" si="2"/>
        <v>0</v>
      </c>
    </row>
    <row r="159" spans="1:6" ht="28.8" hidden="1">
      <c r="A159" s="70" t="s">
        <v>17</v>
      </c>
      <c r="B159" s="70" t="s">
        <v>14</v>
      </c>
      <c r="C159" s="71" t="s">
        <v>213</v>
      </c>
      <c r="D159" s="35" t="s">
        <v>350</v>
      </c>
      <c r="E159" s="73">
        <f>'4. Output'!H159</f>
        <v>0</v>
      </c>
      <c r="F159" s="198">
        <f t="shared" si="2"/>
        <v>0</v>
      </c>
    </row>
    <row r="160" spans="1:6" hidden="1">
      <c r="A160" s="70" t="s">
        <v>17</v>
      </c>
      <c r="B160" s="70" t="s">
        <v>14</v>
      </c>
      <c r="C160" s="71" t="s">
        <v>213</v>
      </c>
      <c r="D160" s="35" t="s">
        <v>139</v>
      </c>
      <c r="E160" s="73">
        <f>'4. Output'!H160</f>
        <v>0</v>
      </c>
      <c r="F160" s="198">
        <f t="shared" si="2"/>
        <v>0</v>
      </c>
    </row>
    <row r="161" spans="1:6" ht="28.8" hidden="1">
      <c r="A161" s="70" t="s">
        <v>17</v>
      </c>
      <c r="B161" s="70" t="s">
        <v>14</v>
      </c>
      <c r="C161" s="71" t="s">
        <v>213</v>
      </c>
      <c r="D161" s="35" t="s">
        <v>159</v>
      </c>
      <c r="E161" s="73">
        <f>'4. Output'!H161</f>
        <v>0</v>
      </c>
      <c r="F161" s="198">
        <f t="shared" si="2"/>
        <v>0</v>
      </c>
    </row>
    <row r="162" spans="1:6" ht="28.8" hidden="1">
      <c r="A162" s="70" t="s">
        <v>18</v>
      </c>
      <c r="B162" s="70" t="s">
        <v>14</v>
      </c>
      <c r="C162" s="71" t="s">
        <v>213</v>
      </c>
      <c r="D162" s="35" t="s">
        <v>352</v>
      </c>
      <c r="E162" s="73">
        <f>'4. Output'!H162</f>
        <v>0</v>
      </c>
      <c r="F162" s="198">
        <f t="shared" si="2"/>
        <v>0</v>
      </c>
    </row>
    <row r="163" spans="1:6" ht="43.2" hidden="1">
      <c r="A163" s="70" t="s">
        <v>18</v>
      </c>
      <c r="B163" s="70" t="s">
        <v>14</v>
      </c>
      <c r="C163" s="71" t="s">
        <v>213</v>
      </c>
      <c r="D163" s="35" t="s">
        <v>206</v>
      </c>
      <c r="E163" s="73">
        <f>'4. Output'!H163</f>
        <v>0</v>
      </c>
      <c r="F163" s="198">
        <f t="shared" si="2"/>
        <v>0</v>
      </c>
    </row>
    <row r="164" spans="1:6" ht="28.8" hidden="1">
      <c r="A164" s="70" t="s">
        <v>18</v>
      </c>
      <c r="B164" s="70" t="s">
        <v>14</v>
      </c>
      <c r="C164" s="71" t="s">
        <v>213</v>
      </c>
      <c r="D164" s="35" t="s">
        <v>140</v>
      </c>
      <c r="E164" s="73">
        <f>'4. Output'!H164</f>
        <v>0</v>
      </c>
      <c r="F164" s="198">
        <f t="shared" si="2"/>
        <v>0</v>
      </c>
    </row>
    <row r="165" spans="1:6" hidden="1">
      <c r="A165" s="70" t="s">
        <v>18</v>
      </c>
      <c r="B165" s="70" t="s">
        <v>14</v>
      </c>
      <c r="C165" s="71" t="s">
        <v>213</v>
      </c>
      <c r="D165" s="35" t="s">
        <v>141</v>
      </c>
      <c r="E165" s="73">
        <f>'4. Output'!H165</f>
        <v>0</v>
      </c>
      <c r="F165" s="198">
        <f t="shared" si="2"/>
        <v>0</v>
      </c>
    </row>
    <row r="166" spans="1:6" ht="28.8" hidden="1">
      <c r="A166" s="70" t="s">
        <v>18</v>
      </c>
      <c r="B166" s="70" t="s">
        <v>14</v>
      </c>
      <c r="C166" s="71" t="s">
        <v>213</v>
      </c>
      <c r="D166" s="35" t="s">
        <v>96</v>
      </c>
      <c r="E166" s="73">
        <f>'4. Output'!H166</f>
        <v>0</v>
      </c>
      <c r="F166" s="198">
        <f t="shared" si="2"/>
        <v>0</v>
      </c>
    </row>
    <row r="167" spans="1:6" ht="57.6" hidden="1">
      <c r="A167" s="70" t="s">
        <v>19</v>
      </c>
      <c r="B167" s="70" t="s">
        <v>14</v>
      </c>
      <c r="C167" s="71" t="s">
        <v>213</v>
      </c>
      <c r="D167" s="35" t="s">
        <v>353</v>
      </c>
      <c r="E167" s="73">
        <f>'4. Output'!H167</f>
        <v>0</v>
      </c>
      <c r="F167" s="198">
        <f t="shared" si="2"/>
        <v>0</v>
      </c>
    </row>
    <row r="168" spans="1:6" ht="57.6" hidden="1">
      <c r="A168" s="70" t="s">
        <v>19</v>
      </c>
      <c r="B168" s="70" t="s">
        <v>14</v>
      </c>
      <c r="C168" s="71" t="s">
        <v>213</v>
      </c>
      <c r="D168" s="35" t="s">
        <v>160</v>
      </c>
      <c r="E168" s="73">
        <f>'4. Output'!H168</f>
        <v>0</v>
      </c>
      <c r="F168" s="198">
        <f t="shared" si="2"/>
        <v>0</v>
      </c>
    </row>
    <row r="169" spans="1:6" ht="28.8" hidden="1">
      <c r="A169" s="70" t="s">
        <v>19</v>
      </c>
      <c r="B169" s="70" t="s">
        <v>14</v>
      </c>
      <c r="C169" s="71" t="s">
        <v>213</v>
      </c>
      <c r="D169" s="35" t="s">
        <v>182</v>
      </c>
      <c r="E169" s="73">
        <f>'4. Output'!H169</f>
        <v>0</v>
      </c>
      <c r="F169" s="198">
        <f t="shared" si="2"/>
        <v>0</v>
      </c>
    </row>
    <row r="170" spans="1:6" ht="28.8" hidden="1">
      <c r="A170" s="141" t="s">
        <v>15</v>
      </c>
      <c r="B170" s="141" t="s">
        <v>217</v>
      </c>
      <c r="C170" s="71" t="s">
        <v>213</v>
      </c>
      <c r="D170" s="142" t="s">
        <v>272</v>
      </c>
      <c r="E170" s="73">
        <f>'4. Output'!H170</f>
        <v>0</v>
      </c>
      <c r="F170" s="198">
        <f t="shared" si="2"/>
        <v>0</v>
      </c>
    </row>
    <row r="171" spans="1:6" ht="21.6" hidden="1" customHeight="1">
      <c r="A171" s="141" t="s">
        <v>15</v>
      </c>
      <c r="B171" s="141" t="s">
        <v>217</v>
      </c>
      <c r="C171" s="71" t="s">
        <v>213</v>
      </c>
      <c r="D171" s="142" t="s">
        <v>270</v>
      </c>
      <c r="E171" s="73">
        <f>'4. Output'!H171</f>
        <v>0</v>
      </c>
      <c r="F171" s="198">
        <f t="shared" si="2"/>
        <v>0</v>
      </c>
    </row>
    <row r="172" spans="1:6" hidden="1">
      <c r="A172" s="141" t="s">
        <v>15</v>
      </c>
      <c r="B172" s="141" t="s">
        <v>217</v>
      </c>
      <c r="C172" s="71" t="s">
        <v>213</v>
      </c>
      <c r="D172" s="142" t="s">
        <v>219</v>
      </c>
      <c r="E172" s="73">
        <f>'4. Output'!H172</f>
        <v>0</v>
      </c>
      <c r="F172" s="198">
        <f t="shared" si="2"/>
        <v>0</v>
      </c>
    </row>
    <row r="173" spans="1:6" hidden="1">
      <c r="A173" s="141" t="s">
        <v>15</v>
      </c>
      <c r="B173" s="141" t="s">
        <v>217</v>
      </c>
      <c r="C173" s="71" t="s">
        <v>213</v>
      </c>
      <c r="D173" s="142" t="s">
        <v>220</v>
      </c>
      <c r="E173" s="73">
        <f>'4. Output'!H173</f>
        <v>0</v>
      </c>
      <c r="F173" s="198">
        <f t="shared" si="2"/>
        <v>0</v>
      </c>
    </row>
    <row r="174" spans="1:6" hidden="1">
      <c r="A174" s="141" t="s">
        <v>15</v>
      </c>
      <c r="B174" s="141" t="s">
        <v>217</v>
      </c>
      <c r="C174" s="71" t="s">
        <v>213</v>
      </c>
      <c r="D174" s="142" t="s">
        <v>221</v>
      </c>
      <c r="E174" s="73">
        <f>'4. Output'!H174</f>
        <v>0</v>
      </c>
      <c r="F174" s="198">
        <f t="shared" si="2"/>
        <v>0</v>
      </c>
    </row>
    <row r="175" spans="1:6" ht="28.8" hidden="1">
      <c r="A175" s="141" t="s">
        <v>15</v>
      </c>
      <c r="B175" s="141" t="s">
        <v>217</v>
      </c>
      <c r="C175" s="71" t="s">
        <v>213</v>
      </c>
      <c r="D175" s="142" t="s">
        <v>222</v>
      </c>
      <c r="E175" s="73">
        <f>'4. Output'!H175</f>
        <v>0</v>
      </c>
      <c r="F175" s="198">
        <f t="shared" si="2"/>
        <v>0</v>
      </c>
    </row>
    <row r="176" spans="1:6" ht="28.8" hidden="1">
      <c r="A176" s="141" t="s">
        <v>16</v>
      </c>
      <c r="B176" s="141" t="s">
        <v>217</v>
      </c>
      <c r="C176" s="71" t="s">
        <v>213</v>
      </c>
      <c r="D176" s="142" t="s">
        <v>356</v>
      </c>
      <c r="E176" s="73">
        <f>'4. Output'!H176</f>
        <v>0</v>
      </c>
      <c r="F176" s="198">
        <f t="shared" si="2"/>
        <v>0</v>
      </c>
    </row>
    <row r="177" spans="1:6" hidden="1">
      <c r="A177" s="141" t="s">
        <v>16</v>
      </c>
      <c r="B177" s="141" t="s">
        <v>217</v>
      </c>
      <c r="C177" s="71" t="s">
        <v>213</v>
      </c>
      <c r="D177" s="140" t="s">
        <v>227</v>
      </c>
      <c r="E177" s="73">
        <f>'4. Output'!H177</f>
        <v>0</v>
      </c>
      <c r="F177" s="198">
        <f t="shared" si="2"/>
        <v>0</v>
      </c>
    </row>
    <row r="178" spans="1:6" hidden="1">
      <c r="A178" s="141" t="s">
        <v>16</v>
      </c>
      <c r="B178" s="141" t="s">
        <v>217</v>
      </c>
      <c r="C178" s="71" t="s">
        <v>213</v>
      </c>
      <c r="D178" s="140" t="s">
        <v>226</v>
      </c>
      <c r="E178" s="73">
        <f>'4. Output'!H178</f>
        <v>0</v>
      </c>
      <c r="F178" s="198">
        <f t="shared" si="2"/>
        <v>0</v>
      </c>
    </row>
    <row r="179" spans="1:6" hidden="1">
      <c r="A179" s="141" t="s">
        <v>16</v>
      </c>
      <c r="B179" s="141" t="s">
        <v>217</v>
      </c>
      <c r="C179" s="71" t="s">
        <v>213</v>
      </c>
      <c r="D179" s="140" t="s">
        <v>225</v>
      </c>
      <c r="E179" s="73">
        <f>'4. Output'!H179</f>
        <v>0</v>
      </c>
      <c r="F179" s="198">
        <f t="shared" si="2"/>
        <v>0</v>
      </c>
    </row>
    <row r="180" spans="1:6" hidden="1">
      <c r="A180" s="141" t="s">
        <v>16</v>
      </c>
      <c r="B180" s="141" t="s">
        <v>217</v>
      </c>
      <c r="C180" s="71" t="s">
        <v>213</v>
      </c>
      <c r="D180" s="140" t="s">
        <v>223</v>
      </c>
      <c r="E180" s="73">
        <f>'4. Output'!H180</f>
        <v>0</v>
      </c>
      <c r="F180" s="198">
        <f t="shared" si="2"/>
        <v>0</v>
      </c>
    </row>
    <row r="181" spans="1:6" hidden="1">
      <c r="A181" s="141" t="s">
        <v>16</v>
      </c>
      <c r="B181" s="141" t="s">
        <v>217</v>
      </c>
      <c r="C181" s="71" t="s">
        <v>213</v>
      </c>
      <c r="D181" s="140" t="s">
        <v>224</v>
      </c>
      <c r="E181" s="73">
        <f>'4. Output'!H181</f>
        <v>0</v>
      </c>
      <c r="F181" s="198">
        <f t="shared" si="2"/>
        <v>0</v>
      </c>
    </row>
    <row r="182" spans="1:6" ht="28.8" hidden="1">
      <c r="A182" s="141" t="s">
        <v>16</v>
      </c>
      <c r="B182" s="141" t="s">
        <v>217</v>
      </c>
      <c r="C182" s="71" t="s">
        <v>213</v>
      </c>
      <c r="D182" s="140" t="s">
        <v>357</v>
      </c>
      <c r="E182" s="73">
        <f>'4. Output'!H182</f>
        <v>0</v>
      </c>
      <c r="F182" s="198">
        <f t="shared" si="2"/>
        <v>0</v>
      </c>
    </row>
    <row r="183" spans="1:6" ht="28.8" hidden="1">
      <c r="A183" s="141" t="s">
        <v>17</v>
      </c>
      <c r="B183" s="141" t="s">
        <v>217</v>
      </c>
      <c r="C183" s="71" t="s">
        <v>213</v>
      </c>
      <c r="D183" s="142" t="s">
        <v>273</v>
      </c>
      <c r="E183" s="73">
        <f>'4. Output'!H183</f>
        <v>0</v>
      </c>
      <c r="F183" s="198">
        <f t="shared" si="2"/>
        <v>0</v>
      </c>
    </row>
    <row r="184" spans="1:6" ht="28.8" hidden="1">
      <c r="A184" s="141" t="s">
        <v>17</v>
      </c>
      <c r="B184" s="141" t="s">
        <v>217</v>
      </c>
      <c r="C184" s="71" t="s">
        <v>213</v>
      </c>
      <c r="D184" s="140" t="s">
        <v>228</v>
      </c>
      <c r="E184" s="73">
        <f>'4. Output'!H184</f>
        <v>0</v>
      </c>
      <c r="F184" s="198">
        <f t="shared" si="2"/>
        <v>0</v>
      </c>
    </row>
    <row r="185" spans="1:6" hidden="1">
      <c r="A185" s="141" t="s">
        <v>17</v>
      </c>
      <c r="B185" s="141" t="s">
        <v>217</v>
      </c>
      <c r="C185" s="71" t="s">
        <v>213</v>
      </c>
      <c r="D185" s="140" t="s">
        <v>229</v>
      </c>
      <c r="E185" s="73">
        <f>'4. Output'!H185</f>
        <v>0</v>
      </c>
      <c r="F185" s="198">
        <f t="shared" si="2"/>
        <v>0</v>
      </c>
    </row>
    <row r="186" spans="1:6" hidden="1">
      <c r="A186" s="141" t="s">
        <v>17</v>
      </c>
      <c r="B186" s="141" t="s">
        <v>217</v>
      </c>
      <c r="C186" s="71" t="s">
        <v>213</v>
      </c>
      <c r="D186" s="140" t="s">
        <v>230</v>
      </c>
      <c r="E186" s="73">
        <f>'4. Output'!H186</f>
        <v>0</v>
      </c>
      <c r="F186" s="198">
        <f t="shared" si="2"/>
        <v>0</v>
      </c>
    </row>
    <row r="187" spans="1:6" hidden="1">
      <c r="A187" s="141" t="s">
        <v>17</v>
      </c>
      <c r="B187" s="141" t="s">
        <v>217</v>
      </c>
      <c r="C187" s="71" t="s">
        <v>213</v>
      </c>
      <c r="D187" s="140" t="s">
        <v>231</v>
      </c>
      <c r="E187" s="73">
        <f>'4. Output'!H187</f>
        <v>0</v>
      </c>
      <c r="F187" s="198">
        <f t="shared" si="2"/>
        <v>0</v>
      </c>
    </row>
    <row r="188" spans="1:6" hidden="1">
      <c r="A188" s="141" t="s">
        <v>17</v>
      </c>
      <c r="B188" s="141" t="s">
        <v>217</v>
      </c>
      <c r="C188" s="71" t="s">
        <v>213</v>
      </c>
      <c r="D188" s="140" t="s">
        <v>232</v>
      </c>
      <c r="E188" s="73">
        <f>'4. Output'!H188</f>
        <v>0</v>
      </c>
      <c r="F188" s="198">
        <f t="shared" si="2"/>
        <v>0</v>
      </c>
    </row>
    <row r="189" spans="1:6" ht="28.8" hidden="1">
      <c r="A189" s="141" t="s">
        <v>17</v>
      </c>
      <c r="B189" s="141" t="s">
        <v>217</v>
      </c>
      <c r="C189" s="71" t="s">
        <v>213</v>
      </c>
      <c r="D189" s="140" t="s">
        <v>233</v>
      </c>
      <c r="E189" s="73">
        <f>'4. Output'!H189</f>
        <v>0</v>
      </c>
      <c r="F189" s="198">
        <f t="shared" si="2"/>
        <v>0</v>
      </c>
    </row>
    <row r="190" spans="1:6" ht="43.2" hidden="1">
      <c r="A190" s="141" t="s">
        <v>18</v>
      </c>
      <c r="B190" s="141" t="s">
        <v>217</v>
      </c>
      <c r="C190" s="71" t="s">
        <v>213</v>
      </c>
      <c r="D190" s="142" t="s">
        <v>359</v>
      </c>
      <c r="E190" s="73">
        <f>'4. Output'!H190</f>
        <v>0</v>
      </c>
      <c r="F190" s="198">
        <f t="shared" si="2"/>
        <v>0</v>
      </c>
    </row>
    <row r="191" spans="1:6" ht="28.8" hidden="1">
      <c r="A191" s="141" t="s">
        <v>18</v>
      </c>
      <c r="B191" s="141" t="s">
        <v>217</v>
      </c>
      <c r="C191" s="71" t="s">
        <v>213</v>
      </c>
      <c r="D191" s="140" t="s">
        <v>234</v>
      </c>
      <c r="E191" s="73">
        <f>'4. Output'!H191</f>
        <v>0</v>
      </c>
      <c r="F191" s="198">
        <f t="shared" si="2"/>
        <v>0</v>
      </c>
    </row>
    <row r="192" spans="1:6" hidden="1">
      <c r="A192" s="141" t="s">
        <v>18</v>
      </c>
      <c r="B192" s="141" t="s">
        <v>217</v>
      </c>
      <c r="C192" s="71" t="s">
        <v>213</v>
      </c>
      <c r="D192" s="140" t="s">
        <v>235</v>
      </c>
      <c r="E192" s="73">
        <f>'4. Output'!H192</f>
        <v>0</v>
      </c>
      <c r="F192" s="198">
        <f t="shared" si="2"/>
        <v>0</v>
      </c>
    </row>
    <row r="193" spans="1:6" ht="28.8" hidden="1">
      <c r="A193" s="141" t="s">
        <v>18</v>
      </c>
      <c r="B193" s="141" t="s">
        <v>217</v>
      </c>
      <c r="C193" s="71" t="s">
        <v>213</v>
      </c>
      <c r="D193" s="140" t="s">
        <v>236</v>
      </c>
      <c r="E193" s="73">
        <f>'4. Output'!H193</f>
        <v>0</v>
      </c>
      <c r="F193" s="198">
        <f t="shared" si="2"/>
        <v>0</v>
      </c>
    </row>
    <row r="194" spans="1:6" hidden="1">
      <c r="A194" s="141" t="s">
        <v>18</v>
      </c>
      <c r="B194" s="141" t="s">
        <v>217</v>
      </c>
      <c r="C194" s="71" t="s">
        <v>213</v>
      </c>
      <c r="D194" s="140" t="s">
        <v>237</v>
      </c>
      <c r="E194" s="73">
        <f>'4. Output'!H194</f>
        <v>0</v>
      </c>
      <c r="F194" s="198">
        <f t="shared" si="2"/>
        <v>0</v>
      </c>
    </row>
    <row r="195" spans="1:6" ht="28.8" hidden="1">
      <c r="A195" s="141" t="s">
        <v>18</v>
      </c>
      <c r="B195" s="141" t="s">
        <v>217</v>
      </c>
      <c r="C195" s="71" t="s">
        <v>213</v>
      </c>
      <c r="D195" s="140" t="s">
        <v>238</v>
      </c>
      <c r="E195" s="73">
        <f>'4. Output'!H195</f>
        <v>0</v>
      </c>
      <c r="F195" s="198">
        <f t="shared" si="2"/>
        <v>0</v>
      </c>
    </row>
    <row r="196" spans="1:6" ht="28.8" hidden="1">
      <c r="A196" s="141" t="s">
        <v>18</v>
      </c>
      <c r="B196" s="141" t="s">
        <v>217</v>
      </c>
      <c r="C196" s="71" t="s">
        <v>213</v>
      </c>
      <c r="D196" s="140" t="s">
        <v>239</v>
      </c>
      <c r="E196" s="73">
        <f>'4. Output'!H196</f>
        <v>0</v>
      </c>
      <c r="F196" s="198">
        <f t="shared" ref="F196:F202" si="3">IF(E196="yes",1,0)</f>
        <v>0</v>
      </c>
    </row>
    <row r="197" spans="1:6" hidden="1">
      <c r="A197" s="141" t="s">
        <v>18</v>
      </c>
      <c r="B197" s="141" t="s">
        <v>217</v>
      </c>
      <c r="C197" s="71" t="s">
        <v>213</v>
      </c>
      <c r="D197" s="140" t="s">
        <v>240</v>
      </c>
      <c r="E197" s="73">
        <f>'4. Output'!H197</f>
        <v>0</v>
      </c>
      <c r="F197" s="198">
        <f t="shared" si="3"/>
        <v>0</v>
      </c>
    </row>
    <row r="198" spans="1:6" ht="28.8" hidden="1">
      <c r="A198" s="141" t="s">
        <v>18</v>
      </c>
      <c r="B198" s="141" t="s">
        <v>217</v>
      </c>
      <c r="C198" s="71" t="s">
        <v>213</v>
      </c>
      <c r="D198" s="140" t="s">
        <v>241</v>
      </c>
      <c r="E198" s="73">
        <f>'4. Output'!H198</f>
        <v>0</v>
      </c>
      <c r="F198" s="198">
        <f t="shared" si="3"/>
        <v>0</v>
      </c>
    </row>
    <row r="199" spans="1:6" ht="43.2" hidden="1">
      <c r="A199" s="141" t="s">
        <v>19</v>
      </c>
      <c r="B199" s="141" t="s">
        <v>217</v>
      </c>
      <c r="C199" s="71" t="s">
        <v>213</v>
      </c>
      <c r="D199" s="142" t="s">
        <v>361</v>
      </c>
      <c r="E199" s="73">
        <f>'4. Output'!H199</f>
        <v>0</v>
      </c>
      <c r="F199" s="198">
        <f t="shared" si="3"/>
        <v>0</v>
      </c>
    </row>
    <row r="200" spans="1:6" ht="28.8" hidden="1">
      <c r="A200" s="141" t="s">
        <v>19</v>
      </c>
      <c r="B200" s="141" t="s">
        <v>217</v>
      </c>
      <c r="C200" s="71" t="s">
        <v>213</v>
      </c>
      <c r="D200" s="140" t="s">
        <v>243</v>
      </c>
      <c r="E200" s="73">
        <f>'4. Output'!H200</f>
        <v>0</v>
      </c>
      <c r="F200" s="198">
        <f t="shared" si="3"/>
        <v>0</v>
      </c>
    </row>
    <row r="201" spans="1:6" ht="30.6" hidden="1">
      <c r="A201" s="141" t="s">
        <v>19</v>
      </c>
      <c r="B201" s="141" t="s">
        <v>217</v>
      </c>
      <c r="C201" s="71" t="s">
        <v>213</v>
      </c>
      <c r="D201" s="140" t="s">
        <v>274</v>
      </c>
      <c r="E201" s="73">
        <f>'4. Output'!H201</f>
        <v>0</v>
      </c>
      <c r="F201" s="198">
        <f t="shared" si="3"/>
        <v>0</v>
      </c>
    </row>
    <row r="202" spans="1:6" ht="28.8" hidden="1">
      <c r="A202" s="141" t="s">
        <v>19</v>
      </c>
      <c r="B202" s="141" t="s">
        <v>217</v>
      </c>
      <c r="C202" s="71" t="s">
        <v>213</v>
      </c>
      <c r="D202" s="140" t="s">
        <v>242</v>
      </c>
      <c r="E202" s="73">
        <f>'4. Output'!H202</f>
        <v>0</v>
      </c>
      <c r="F202" s="198">
        <f t="shared" si="3"/>
        <v>0</v>
      </c>
    </row>
    <row r="204" spans="1:6">
      <c r="A204" s="198"/>
      <c r="B204" s="198"/>
      <c r="C204" s="198"/>
      <c r="D204" s="198"/>
      <c r="E204" s="198"/>
    </row>
    <row r="205" spans="1:6">
      <c r="A205" s="198"/>
      <c r="B205" s="198"/>
      <c r="C205" s="198"/>
      <c r="D205" s="198"/>
      <c r="E205" s="198"/>
    </row>
    <row r="206" spans="1:6">
      <c r="A206" s="198"/>
      <c r="B206" s="198"/>
      <c r="C206" s="198"/>
      <c r="D206" s="198"/>
      <c r="E206" s="198"/>
    </row>
    <row r="207" spans="1:6">
      <c r="A207" s="198"/>
      <c r="B207" s="198"/>
      <c r="C207" s="198"/>
      <c r="D207" s="198"/>
      <c r="E207" s="198"/>
    </row>
    <row r="208" spans="1:6">
      <c r="A208" s="198"/>
      <c r="B208" s="198"/>
      <c r="C208" s="198"/>
      <c r="D208" s="198"/>
      <c r="E208" s="198"/>
    </row>
    <row r="209" s="198" customFormat="1"/>
    <row r="210" s="198" customFormat="1"/>
  </sheetData>
  <autoFilter ref="A2:O202" xr:uid="{00000000-0009-0000-0000-000008000000}">
    <filterColumn colId="1">
      <filters>
        <filter val="Relationships"/>
      </filters>
    </filterColumn>
  </autoFilter>
  <mergeCells count="2">
    <mergeCell ref="H1:H2"/>
    <mergeCell ref="I1:O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B20AE5A06E994BBDECAE31152BA59C" ma:contentTypeVersion="10" ma:contentTypeDescription="Create a new document." ma:contentTypeScope="" ma:versionID="6e48e2bbd07f20861b7f64c94066ba12">
  <xsd:schema xmlns:xsd="http://www.w3.org/2001/XMLSchema" xmlns:xs="http://www.w3.org/2001/XMLSchema" xmlns:p="http://schemas.microsoft.com/office/2006/metadata/properties" xmlns:ns2="78e7525d-acc6-45ca-892c-7aee87f61ead" xmlns:ns3="ac0df3ed-8f52-437d-86ea-001822bbce9b" targetNamespace="http://schemas.microsoft.com/office/2006/metadata/properties" ma:root="true" ma:fieldsID="d480225fed9b569fe4495c924d01fa2a" ns2:_="" ns3:_="">
    <xsd:import namespace="78e7525d-acc6-45ca-892c-7aee87f61ead"/>
    <xsd:import namespace="ac0df3ed-8f52-437d-86ea-001822bbce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7525d-acc6-45ca-892c-7aee87f6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df3ed-8f52-437d-86ea-001822bbce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76149D-4982-4EA7-89AC-3796C80E423C}">
  <ds:schemaRefs>
    <ds:schemaRef ds:uri="http://schemas.microsoft.com/sharepoint/v3/contenttype/forms"/>
  </ds:schemaRefs>
</ds:datastoreItem>
</file>

<file path=customXml/itemProps2.xml><?xml version="1.0" encoding="utf-8"?>
<ds:datastoreItem xmlns:ds="http://schemas.openxmlformats.org/officeDocument/2006/customXml" ds:itemID="{9603BD67-EB6E-40C1-AF8E-F1BAAB52D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7525d-acc6-45ca-892c-7aee87f61ead"/>
    <ds:schemaRef ds:uri="ac0df3ed-8f52-437d-86ea-001822bbc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19CD2A-D3CA-435D-AB34-CB19619472F9}">
  <ds:schemaRef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ac0df3ed-8f52-437d-86ea-001822bbce9b"/>
    <ds:schemaRef ds:uri="78e7525d-acc6-45ca-892c-7aee87f61ea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1.Background</vt:lpstr>
      <vt:lpstr>2.How to Use</vt:lpstr>
      <vt:lpstr>3.Assessment Tool</vt:lpstr>
      <vt:lpstr>4. Output</vt:lpstr>
      <vt:lpstr>List of non yes</vt:lpstr>
      <vt:lpstr>5.Results</vt:lpstr>
      <vt:lpstr>6.Action Planning </vt:lpstr>
      <vt:lpstr>Sheet1</vt:lpstr>
      <vt:lpstr>Sheet2</vt:lpstr>
      <vt:lpstr>'1.Background'!Print_Area</vt:lpstr>
      <vt:lpstr>'2.How to Use'!Print_Area</vt:lpstr>
      <vt:lpstr>'3.Assessment Tool'!Print_Area</vt:lpstr>
    </vt:vector>
  </TitlesOfParts>
  <Company>NHS South West Commissioning Support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Dunphy Julie (The Old School Surgery)</dc:creator>
  <cp:lastModifiedBy>Admin</cp:lastModifiedBy>
  <cp:lastPrinted>2021-09-06T08:31:07Z</cp:lastPrinted>
  <dcterms:created xsi:type="dcterms:W3CDTF">2019-04-17T10:26:43Z</dcterms:created>
  <dcterms:modified xsi:type="dcterms:W3CDTF">2021-10-20T12:12:21Z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0x0101002EB20AE5A06E994BBDECAE31152BA59C</vt:lpwstr>
  </property>
  <property fmtid="{D5CDD505-2E9C-101B-9397-08002B2CF9AE}" pid="3" name="Order">
    <vt:r8>25000</vt:r8>
  </property>
</Properties>
</file>